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yogo\Desktop\01_事務担当\01 高体連\R8\05_起案\R8\起案05_(2号)R7加盟状況調査　4.16\"/>
    </mc:Choice>
  </mc:AlternateContent>
  <xr:revisionPtr revIDLastSave="0" documentId="13_ncr:1_{A5BDC9C0-F9FC-4472-AD5E-893309F03D80}" xr6:coauthVersionLast="47" xr6:coauthVersionMax="47" xr10:uidLastSave="{00000000-0000-0000-0000-000000000000}"/>
  <bookViews>
    <workbookView xWindow="-120" yWindow="-120" windowWidth="23280" windowHeight="14880" xr2:uid="{9FFC18FA-AF33-480E-BE2D-A2DAA3DA4073}"/>
  </bookViews>
  <sheets>
    <sheet name="状況調査" sheetId="1" r:id="rId1"/>
    <sheet name="請求書" sheetId="3" r:id="rId2"/>
    <sheet name="Sheet2" sheetId="2" r:id="rId3"/>
  </sheets>
  <definedNames>
    <definedName name="_xlnm.Print_Area" localSheetId="0">状況調査!$A$1:$Q$62</definedName>
    <definedName name="_xlnm.Print_Area" localSheetId="1">請求書!$A$1:$U$22</definedName>
    <definedName name="その他" localSheetId="1">Sheet2!#REF!</definedName>
    <definedName name="その他">Sheet2!#REF!</definedName>
    <definedName name="広域通信" localSheetId="1">Sheet2!#REF!</definedName>
    <definedName name="広域通信">Sheet2!#REF!</definedName>
    <definedName name="市立" localSheetId="1">Sheet2!#REF!</definedName>
    <definedName name="市立">Sheet2!#REF!</definedName>
    <definedName name="市立定" localSheetId="1">Sheet2!#REF!</definedName>
    <definedName name="市立定">Sheet2!#REF!</definedName>
    <definedName name="私学" localSheetId="1">Sheet2!#REF!</definedName>
    <definedName name="私学">Sheet2!#REF!</definedName>
    <definedName name="全日阪神" localSheetId="1">Sheet2!#REF!</definedName>
    <definedName name="全日阪神">Sheet2!#REF!</definedName>
    <definedName name="全日神戸" localSheetId="1">Sheet2!#REF!</definedName>
    <definedName name="全日神戸">Sheet2!#REF!</definedName>
    <definedName name="全日西播" localSheetId="1">Sheet2!#REF!</definedName>
    <definedName name="全日西播">Sheet2!#REF!</definedName>
    <definedName name="全日但馬" localSheetId="1">Sheet2!#REF!</definedName>
    <definedName name="全日但馬">Sheet2!#REF!</definedName>
    <definedName name="全日丹波" localSheetId="1">Sheet2!#REF!</definedName>
    <definedName name="全日丹波">Sheet2!#REF!</definedName>
    <definedName name="全日淡路" localSheetId="1">Sheet2!#REF!</definedName>
    <definedName name="全日淡路">Sheet2!#REF!</definedName>
    <definedName name="全日東播" localSheetId="1">Sheet2!#REF!</definedName>
    <definedName name="全日東播">Sheet2!#REF!</definedName>
    <definedName name="定通多" localSheetId="1">Sheet2!#REF!</definedName>
    <definedName name="定通多">Sheet2!#REF!</definedName>
    <definedName name="特別支援" localSheetId="1">Sheet2!#REF!</definedName>
    <definedName name="特別支援">Sheet2!#REF!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3" i="2" l="1"/>
  <c r="E263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E255" i="2"/>
  <c r="N255" i="2"/>
  <c r="E107" i="2"/>
  <c r="E108" i="2"/>
  <c r="E81" i="2"/>
  <c r="E51" i="2"/>
  <c r="E22" i="2"/>
  <c r="E23" i="2"/>
  <c r="D59" i="1"/>
  <c r="C59" i="1"/>
  <c r="X45" i="1"/>
  <c r="X42" i="1"/>
  <c r="X38" i="1"/>
  <c r="X47" i="1"/>
  <c r="X40" i="1"/>
  <c r="X28" i="1"/>
  <c r="X24" i="1"/>
  <c r="X33" i="1"/>
  <c r="X32" i="1"/>
  <c r="X43" i="1"/>
  <c r="X46" i="1"/>
  <c r="X48" i="1"/>
  <c r="X44" i="1"/>
  <c r="X41" i="1"/>
  <c r="X39" i="1"/>
  <c r="X35" i="1"/>
  <c r="X36" i="1"/>
  <c r="X37" i="1"/>
  <c r="X34" i="1"/>
  <c r="X30" i="1"/>
  <c r="X31" i="1"/>
  <c r="X29" i="1"/>
  <c r="X26" i="1"/>
  <c r="X27" i="1"/>
  <c r="X25" i="1"/>
  <c r="X17" i="1"/>
  <c r="X18" i="1"/>
  <c r="X19" i="1"/>
  <c r="X20" i="1"/>
  <c r="X21" i="1"/>
  <c r="X22" i="1"/>
  <c r="X23" i="1"/>
  <c r="X16" i="1"/>
  <c r="X13" i="1"/>
  <c r="X11" i="1"/>
  <c r="X10" i="1"/>
  <c r="F263" i="2" l="1"/>
  <c r="G263" i="2" s="1"/>
  <c r="G255" i="2"/>
  <c r="X53" i="1"/>
  <c r="X54" i="1"/>
  <c r="X49" i="1" l="1"/>
  <c r="X50" i="1"/>
  <c r="X51" i="1"/>
  <c r="X52" i="1"/>
  <c r="N262" i="2" l="1"/>
  <c r="E262" i="2"/>
  <c r="N261" i="2"/>
  <c r="E261" i="2"/>
  <c r="N260" i="2"/>
  <c r="E260" i="2"/>
  <c r="N259" i="2"/>
  <c r="E259" i="2"/>
  <c r="N258" i="2"/>
  <c r="E258" i="2"/>
  <c r="N257" i="2"/>
  <c r="E257" i="2"/>
  <c r="N256" i="2"/>
  <c r="E256" i="2"/>
  <c r="N254" i="2"/>
  <c r="E254" i="2"/>
  <c r="N253" i="2"/>
  <c r="E253" i="2"/>
  <c r="N252" i="2"/>
  <c r="E252" i="2"/>
  <c r="N251" i="2"/>
  <c r="E251" i="2"/>
  <c r="N250" i="2"/>
  <c r="E250" i="2"/>
  <c r="N249" i="2"/>
  <c r="E249" i="2"/>
  <c r="N248" i="2"/>
  <c r="E248" i="2"/>
  <c r="N247" i="2"/>
  <c r="E247" i="2"/>
  <c r="N246" i="2"/>
  <c r="E246" i="2"/>
  <c r="N245" i="2"/>
  <c r="E245" i="2"/>
  <c r="N244" i="2"/>
  <c r="E244" i="2"/>
  <c r="N243" i="2"/>
  <c r="E243" i="2"/>
  <c r="N242" i="2"/>
  <c r="E242" i="2"/>
  <c r="N241" i="2"/>
  <c r="E241" i="2"/>
  <c r="N240" i="2"/>
  <c r="E240" i="2"/>
  <c r="N239" i="2"/>
  <c r="E239" i="2"/>
  <c r="N238" i="2"/>
  <c r="E238" i="2"/>
  <c r="N237" i="2"/>
  <c r="E237" i="2"/>
  <c r="N236" i="2"/>
  <c r="E236" i="2"/>
  <c r="N235" i="2"/>
  <c r="E235" i="2"/>
  <c r="N234" i="2"/>
  <c r="E234" i="2"/>
  <c r="N233" i="2"/>
  <c r="E233" i="2"/>
  <c r="N232" i="2"/>
  <c r="E232" i="2"/>
  <c r="N231" i="2"/>
  <c r="E231" i="2"/>
  <c r="N230" i="2"/>
  <c r="E230" i="2"/>
  <c r="N229" i="2"/>
  <c r="E229" i="2"/>
  <c r="N228" i="2"/>
  <c r="E228" i="2"/>
  <c r="N227" i="2"/>
  <c r="E227" i="2"/>
  <c r="N226" i="2"/>
  <c r="E226" i="2"/>
  <c r="N225" i="2"/>
  <c r="E225" i="2"/>
  <c r="N224" i="2"/>
  <c r="E224" i="2"/>
  <c r="N223" i="2"/>
  <c r="E223" i="2"/>
  <c r="N222" i="2"/>
  <c r="E222" i="2"/>
  <c r="N221" i="2"/>
  <c r="E221" i="2"/>
  <c r="N220" i="2"/>
  <c r="E220" i="2"/>
  <c r="N219" i="2"/>
  <c r="E219" i="2"/>
  <c r="N218" i="2"/>
  <c r="E218" i="2"/>
  <c r="N217" i="2"/>
  <c r="E217" i="2"/>
  <c r="N216" i="2"/>
  <c r="E216" i="2"/>
  <c r="N215" i="2"/>
  <c r="E215" i="2"/>
  <c r="N214" i="2"/>
  <c r="E214" i="2"/>
  <c r="N213" i="2"/>
  <c r="E213" i="2"/>
  <c r="N212" i="2"/>
  <c r="E212" i="2"/>
  <c r="N211" i="2"/>
  <c r="E211" i="2"/>
  <c r="N210" i="2"/>
  <c r="E210" i="2"/>
  <c r="N209" i="2"/>
  <c r="E209" i="2"/>
  <c r="N208" i="2"/>
  <c r="E208" i="2"/>
  <c r="N207" i="2"/>
  <c r="E207" i="2"/>
  <c r="N206" i="2"/>
  <c r="E206" i="2"/>
  <c r="N205" i="2"/>
  <c r="E205" i="2"/>
  <c r="N204" i="2"/>
  <c r="E204" i="2"/>
  <c r="N203" i="2"/>
  <c r="E203" i="2"/>
  <c r="N202" i="2"/>
  <c r="E202" i="2"/>
  <c r="N201" i="2"/>
  <c r="E201" i="2"/>
  <c r="N200" i="2"/>
  <c r="E200" i="2"/>
  <c r="N199" i="2"/>
  <c r="E199" i="2"/>
  <c r="N198" i="2"/>
  <c r="E198" i="2"/>
  <c r="N197" i="2"/>
  <c r="E197" i="2"/>
  <c r="N196" i="2"/>
  <c r="E196" i="2"/>
  <c r="N195" i="2"/>
  <c r="E195" i="2"/>
  <c r="N194" i="2"/>
  <c r="E194" i="2"/>
  <c r="N193" i="2"/>
  <c r="E193" i="2"/>
  <c r="N192" i="2"/>
  <c r="E192" i="2"/>
  <c r="N191" i="2"/>
  <c r="E191" i="2"/>
  <c r="N190" i="2"/>
  <c r="E190" i="2"/>
  <c r="N189" i="2"/>
  <c r="E189" i="2"/>
  <c r="N188" i="2"/>
  <c r="E188" i="2"/>
  <c r="N187" i="2"/>
  <c r="E187" i="2"/>
  <c r="N186" i="2"/>
  <c r="E186" i="2"/>
  <c r="N185" i="2"/>
  <c r="E185" i="2"/>
  <c r="N184" i="2"/>
  <c r="E184" i="2"/>
  <c r="N183" i="2"/>
  <c r="E183" i="2"/>
  <c r="N182" i="2"/>
  <c r="E182" i="2"/>
  <c r="N181" i="2"/>
  <c r="E181" i="2"/>
  <c r="N180" i="2"/>
  <c r="E180" i="2"/>
  <c r="N179" i="2"/>
  <c r="E179" i="2"/>
  <c r="N178" i="2"/>
  <c r="E178" i="2"/>
  <c r="N177" i="2"/>
  <c r="E177" i="2"/>
  <c r="N176" i="2"/>
  <c r="E176" i="2"/>
  <c r="N175" i="2"/>
  <c r="E175" i="2"/>
  <c r="N174" i="2"/>
  <c r="E174" i="2"/>
  <c r="N173" i="2"/>
  <c r="E173" i="2"/>
  <c r="N172" i="2"/>
  <c r="E172" i="2"/>
  <c r="N171" i="2"/>
  <c r="E171" i="2"/>
  <c r="N170" i="2"/>
  <c r="E170" i="2"/>
  <c r="N169" i="2"/>
  <c r="E169" i="2"/>
  <c r="N168" i="2"/>
  <c r="E168" i="2"/>
  <c r="N167" i="2"/>
  <c r="E167" i="2"/>
  <c r="N166" i="2"/>
  <c r="E166" i="2"/>
  <c r="N165" i="2"/>
  <c r="E165" i="2"/>
  <c r="N164" i="2"/>
  <c r="E164" i="2"/>
  <c r="N163" i="2"/>
  <c r="E163" i="2"/>
  <c r="N162" i="2"/>
  <c r="E162" i="2"/>
  <c r="N161" i="2"/>
  <c r="E161" i="2"/>
  <c r="N160" i="2"/>
  <c r="E160" i="2"/>
  <c r="N159" i="2"/>
  <c r="E159" i="2"/>
  <c r="N158" i="2"/>
  <c r="E158" i="2"/>
  <c r="N157" i="2"/>
  <c r="E157" i="2"/>
  <c r="N156" i="2"/>
  <c r="E156" i="2"/>
  <c r="N155" i="2"/>
  <c r="E155" i="2"/>
  <c r="N154" i="2"/>
  <c r="E154" i="2"/>
  <c r="N153" i="2"/>
  <c r="E153" i="2"/>
  <c r="N152" i="2"/>
  <c r="E152" i="2"/>
  <c r="N151" i="2"/>
  <c r="E151" i="2"/>
  <c r="N150" i="2"/>
  <c r="E150" i="2"/>
  <c r="N149" i="2"/>
  <c r="E149" i="2"/>
  <c r="N148" i="2"/>
  <c r="E148" i="2"/>
  <c r="N147" i="2"/>
  <c r="E147" i="2"/>
  <c r="N146" i="2"/>
  <c r="E146" i="2"/>
  <c r="N145" i="2"/>
  <c r="E145" i="2"/>
  <c r="N144" i="2"/>
  <c r="E144" i="2"/>
  <c r="N143" i="2"/>
  <c r="E143" i="2"/>
  <c r="N142" i="2"/>
  <c r="E142" i="2"/>
  <c r="N141" i="2"/>
  <c r="E141" i="2"/>
  <c r="N140" i="2"/>
  <c r="E140" i="2"/>
  <c r="N139" i="2"/>
  <c r="E139" i="2"/>
  <c r="N138" i="2"/>
  <c r="E138" i="2"/>
  <c r="N137" i="2"/>
  <c r="E137" i="2"/>
  <c r="N136" i="2"/>
  <c r="E136" i="2"/>
  <c r="N135" i="2"/>
  <c r="E135" i="2"/>
  <c r="N134" i="2"/>
  <c r="E134" i="2"/>
  <c r="N133" i="2"/>
  <c r="E133" i="2"/>
  <c r="N132" i="2"/>
  <c r="E132" i="2"/>
  <c r="N131" i="2"/>
  <c r="E131" i="2"/>
  <c r="N130" i="2"/>
  <c r="E130" i="2"/>
  <c r="N129" i="2"/>
  <c r="E129" i="2"/>
  <c r="N128" i="2"/>
  <c r="E128" i="2"/>
  <c r="N127" i="2"/>
  <c r="E127" i="2"/>
  <c r="N126" i="2"/>
  <c r="E126" i="2"/>
  <c r="N125" i="2"/>
  <c r="E125" i="2"/>
  <c r="N124" i="2"/>
  <c r="E124" i="2"/>
  <c r="N123" i="2"/>
  <c r="E123" i="2"/>
  <c r="N122" i="2"/>
  <c r="E122" i="2"/>
  <c r="N121" i="2"/>
  <c r="E121" i="2"/>
  <c r="N120" i="2"/>
  <c r="E120" i="2"/>
  <c r="N119" i="2"/>
  <c r="E119" i="2"/>
  <c r="N118" i="2"/>
  <c r="E118" i="2"/>
  <c r="N117" i="2"/>
  <c r="E117" i="2"/>
  <c r="N116" i="2"/>
  <c r="E116" i="2"/>
  <c r="N115" i="2"/>
  <c r="E115" i="2"/>
  <c r="N114" i="2"/>
  <c r="E114" i="2"/>
  <c r="N113" i="2"/>
  <c r="E113" i="2"/>
  <c r="N112" i="2"/>
  <c r="E112" i="2"/>
  <c r="N111" i="2"/>
  <c r="E111" i="2"/>
  <c r="N110" i="2"/>
  <c r="E110" i="2"/>
  <c r="N109" i="2"/>
  <c r="E109" i="2"/>
  <c r="N106" i="2"/>
  <c r="E106" i="2"/>
  <c r="N105" i="2"/>
  <c r="E105" i="2"/>
  <c r="N104" i="2"/>
  <c r="E104" i="2"/>
  <c r="N103" i="2"/>
  <c r="E103" i="2"/>
  <c r="N102" i="2"/>
  <c r="E102" i="2"/>
  <c r="N101" i="2"/>
  <c r="E101" i="2"/>
  <c r="N100" i="2"/>
  <c r="E100" i="2"/>
  <c r="N99" i="2"/>
  <c r="E99" i="2"/>
  <c r="N98" i="2"/>
  <c r="E98" i="2"/>
  <c r="N97" i="2"/>
  <c r="E97" i="2"/>
  <c r="N96" i="2"/>
  <c r="E96" i="2"/>
  <c r="N95" i="2"/>
  <c r="E95" i="2"/>
  <c r="N94" i="2"/>
  <c r="E94" i="2"/>
  <c r="N93" i="2"/>
  <c r="E93" i="2"/>
  <c r="N92" i="2"/>
  <c r="E92" i="2"/>
  <c r="N91" i="2"/>
  <c r="E91" i="2"/>
  <c r="N90" i="2"/>
  <c r="E90" i="2"/>
  <c r="N89" i="2"/>
  <c r="E89" i="2"/>
  <c r="N88" i="2"/>
  <c r="E88" i="2"/>
  <c r="N87" i="2"/>
  <c r="E87" i="2"/>
  <c r="N86" i="2"/>
  <c r="E86" i="2"/>
  <c r="N85" i="2"/>
  <c r="E85" i="2"/>
  <c r="N84" i="2"/>
  <c r="E84" i="2"/>
  <c r="N83" i="2"/>
  <c r="E83" i="2"/>
  <c r="N82" i="2"/>
  <c r="E82" i="2"/>
  <c r="N80" i="2"/>
  <c r="E80" i="2"/>
  <c r="N79" i="2"/>
  <c r="E79" i="2"/>
  <c r="N78" i="2"/>
  <c r="E78" i="2"/>
  <c r="N77" i="2"/>
  <c r="E77" i="2"/>
  <c r="N76" i="2"/>
  <c r="E76" i="2"/>
  <c r="N75" i="2"/>
  <c r="E75" i="2"/>
  <c r="N74" i="2"/>
  <c r="E74" i="2"/>
  <c r="N73" i="2"/>
  <c r="E73" i="2"/>
  <c r="N72" i="2"/>
  <c r="E72" i="2"/>
  <c r="N71" i="2"/>
  <c r="E71" i="2"/>
  <c r="N70" i="2"/>
  <c r="E70" i="2"/>
  <c r="N69" i="2"/>
  <c r="E69" i="2"/>
  <c r="N68" i="2"/>
  <c r="E68" i="2"/>
  <c r="N67" i="2"/>
  <c r="E67" i="2"/>
  <c r="N66" i="2"/>
  <c r="E66" i="2"/>
  <c r="N65" i="2"/>
  <c r="E65" i="2"/>
  <c r="N64" i="2"/>
  <c r="E64" i="2"/>
  <c r="N63" i="2"/>
  <c r="E63" i="2"/>
  <c r="N62" i="2"/>
  <c r="E62" i="2"/>
  <c r="N61" i="2"/>
  <c r="E61" i="2"/>
  <c r="N60" i="2"/>
  <c r="E60" i="2"/>
  <c r="N59" i="2"/>
  <c r="E59" i="2"/>
  <c r="N58" i="2"/>
  <c r="E58" i="2"/>
  <c r="N57" i="2"/>
  <c r="E57" i="2"/>
  <c r="N56" i="2"/>
  <c r="E56" i="2"/>
  <c r="N55" i="2"/>
  <c r="E55" i="2"/>
  <c r="N54" i="2"/>
  <c r="E54" i="2"/>
  <c r="N53" i="2"/>
  <c r="E53" i="2"/>
  <c r="N52" i="2"/>
  <c r="E52" i="2"/>
  <c r="N50" i="2"/>
  <c r="E50" i="2"/>
  <c r="N49" i="2"/>
  <c r="E49" i="2"/>
  <c r="N48" i="2"/>
  <c r="E48" i="2"/>
  <c r="N47" i="2"/>
  <c r="E47" i="2"/>
  <c r="N46" i="2"/>
  <c r="E46" i="2"/>
  <c r="N45" i="2"/>
  <c r="E45" i="2"/>
  <c r="N44" i="2"/>
  <c r="E44" i="2"/>
  <c r="N43" i="2"/>
  <c r="E43" i="2"/>
  <c r="N42" i="2"/>
  <c r="E42" i="2"/>
  <c r="N41" i="2"/>
  <c r="E41" i="2"/>
  <c r="N40" i="2"/>
  <c r="E40" i="2"/>
  <c r="N39" i="2"/>
  <c r="E39" i="2"/>
  <c r="N38" i="2"/>
  <c r="E38" i="2"/>
  <c r="N37" i="2"/>
  <c r="E37" i="2"/>
  <c r="N36" i="2"/>
  <c r="E36" i="2"/>
  <c r="N35" i="2"/>
  <c r="E35" i="2"/>
  <c r="N34" i="2"/>
  <c r="E34" i="2"/>
  <c r="N33" i="2"/>
  <c r="E33" i="2"/>
  <c r="N32" i="2"/>
  <c r="E32" i="2"/>
  <c r="N31" i="2"/>
  <c r="E31" i="2"/>
  <c r="N30" i="2"/>
  <c r="E30" i="2"/>
  <c r="N29" i="2"/>
  <c r="E29" i="2"/>
  <c r="N28" i="2"/>
  <c r="E28" i="2"/>
  <c r="N27" i="2"/>
  <c r="E27" i="2"/>
  <c r="N26" i="2"/>
  <c r="E26" i="2"/>
  <c r="N25" i="2"/>
  <c r="E25" i="2"/>
  <c r="N24" i="2"/>
  <c r="E24" i="2"/>
  <c r="N21" i="2"/>
  <c r="E21" i="2"/>
  <c r="N20" i="2"/>
  <c r="E20" i="2"/>
  <c r="N19" i="2"/>
  <c r="E19" i="2"/>
  <c r="N18" i="2"/>
  <c r="E18" i="2"/>
  <c r="N17" i="2"/>
  <c r="E17" i="2"/>
  <c r="N16" i="2"/>
  <c r="E16" i="2"/>
  <c r="N15" i="2"/>
  <c r="E15" i="2"/>
  <c r="N14" i="2"/>
  <c r="E14" i="2"/>
  <c r="N13" i="2"/>
  <c r="E13" i="2"/>
  <c r="N12" i="2"/>
  <c r="E12" i="2"/>
  <c r="N11" i="2"/>
  <c r="E11" i="2"/>
  <c r="N10" i="2"/>
  <c r="E10" i="2"/>
  <c r="N9" i="2"/>
  <c r="E9" i="2"/>
  <c r="N8" i="2"/>
  <c r="E8" i="2"/>
  <c r="F8" i="2" s="1"/>
  <c r="G8" i="2" s="1"/>
  <c r="N7" i="2"/>
  <c r="E7" i="2"/>
  <c r="N6" i="2"/>
  <c r="E6" i="2"/>
  <c r="N5" i="2"/>
  <c r="E5" i="2"/>
  <c r="N4" i="2"/>
  <c r="E4" i="2"/>
  <c r="N3" i="2"/>
  <c r="E3" i="2"/>
  <c r="F108" i="2" l="1"/>
  <c r="G108" i="2" s="1"/>
  <c r="F107" i="2"/>
  <c r="G107" i="2" s="1"/>
  <c r="F81" i="2"/>
  <c r="G81" i="2" s="1"/>
  <c r="F51" i="2"/>
  <c r="G51" i="2" s="1"/>
  <c r="F22" i="2"/>
  <c r="G22" i="2" s="1"/>
  <c r="F23" i="2"/>
  <c r="G23" i="2" s="1"/>
  <c r="F180" i="2"/>
  <c r="F5" i="2"/>
  <c r="G5" i="2" s="1"/>
  <c r="F13" i="2"/>
  <c r="G13" i="2" s="1"/>
  <c r="F16" i="2"/>
  <c r="G16" i="2" s="1"/>
  <c r="F9" i="2"/>
  <c r="G9" i="2" s="1"/>
  <c r="F17" i="2"/>
  <c r="G17" i="2" s="1"/>
  <c r="F27" i="2"/>
  <c r="G27" i="2" s="1"/>
  <c r="F35" i="2"/>
  <c r="F43" i="2"/>
  <c r="G43" i="2" s="1"/>
  <c r="F52" i="2"/>
  <c r="G52" i="2" s="1"/>
  <c r="F60" i="2"/>
  <c r="G60" i="2" s="1"/>
  <c r="F63" i="2"/>
  <c r="G63" i="2" s="1"/>
  <c r="F65" i="2"/>
  <c r="G65" i="2" s="1"/>
  <c r="F67" i="2"/>
  <c r="G67" i="2" s="1"/>
  <c r="F69" i="2"/>
  <c r="G69" i="2" s="1"/>
  <c r="F71" i="2"/>
  <c r="G71" i="2" s="1"/>
  <c r="F73" i="2"/>
  <c r="G73" i="2" s="1"/>
  <c r="F75" i="2"/>
  <c r="G75" i="2" s="1"/>
  <c r="F77" i="2"/>
  <c r="G77" i="2" s="1"/>
  <c r="F79" i="2"/>
  <c r="G79" i="2" s="1"/>
  <c r="F82" i="2"/>
  <c r="G82" i="2" s="1"/>
  <c r="F84" i="2"/>
  <c r="G84" i="2" s="1"/>
  <c r="F86" i="2"/>
  <c r="G86" i="2" s="1"/>
  <c r="F88" i="2"/>
  <c r="G88" i="2" s="1"/>
  <c r="F90" i="2"/>
  <c r="G90" i="2" s="1"/>
  <c r="F92" i="2"/>
  <c r="G92" i="2" s="1"/>
  <c r="F4" i="2"/>
  <c r="G4" i="2" s="1"/>
  <c r="F12" i="2"/>
  <c r="G12" i="2" s="1"/>
  <c r="F20" i="2"/>
  <c r="G20" i="2" s="1"/>
  <c r="F30" i="2"/>
  <c r="G30" i="2" s="1"/>
  <c r="F38" i="2"/>
  <c r="G38" i="2" s="1"/>
  <c r="F46" i="2"/>
  <c r="G46" i="2" s="1"/>
  <c r="F55" i="2"/>
  <c r="G55" i="2" s="1"/>
  <c r="F6" i="2"/>
  <c r="G6" i="2" s="1"/>
  <c r="F11" i="2"/>
  <c r="G11" i="2" s="1"/>
  <c r="F14" i="2"/>
  <c r="G14" i="2" s="1"/>
  <c r="F19" i="2"/>
  <c r="G19" i="2" s="1"/>
  <c r="F24" i="2"/>
  <c r="G24" i="2" s="1"/>
  <c r="F29" i="2"/>
  <c r="G29" i="2" s="1"/>
  <c r="F32" i="2"/>
  <c r="G32" i="2" s="1"/>
  <c r="G35" i="2"/>
  <c r="F37" i="2"/>
  <c r="G37" i="2" s="1"/>
  <c r="F40" i="2"/>
  <c r="G40" i="2" s="1"/>
  <c r="F45" i="2"/>
  <c r="G45" i="2" s="1"/>
  <c r="F48" i="2"/>
  <c r="G48" i="2" s="1"/>
  <c r="F54" i="2"/>
  <c r="G54" i="2" s="1"/>
  <c r="F57" i="2"/>
  <c r="G57" i="2" s="1"/>
  <c r="F62" i="2"/>
  <c r="G62" i="2" s="1"/>
  <c r="F21" i="2"/>
  <c r="G21" i="2" s="1"/>
  <c r="F31" i="2"/>
  <c r="F39" i="2"/>
  <c r="F47" i="2"/>
  <c r="G47" i="2" s="1"/>
  <c r="F56" i="2"/>
  <c r="G56" i="2" s="1"/>
  <c r="F64" i="2"/>
  <c r="G64" i="2" s="1"/>
  <c r="F68" i="2"/>
  <c r="G68" i="2" s="1"/>
  <c r="F70" i="2"/>
  <c r="G70" i="2" s="1"/>
  <c r="F72" i="2"/>
  <c r="G72" i="2" s="1"/>
  <c r="F74" i="2"/>
  <c r="G74" i="2" s="1"/>
  <c r="F76" i="2"/>
  <c r="G76" i="2" s="1"/>
  <c r="F78" i="2"/>
  <c r="G78" i="2" s="1"/>
  <c r="F80" i="2"/>
  <c r="G80" i="2" s="1"/>
  <c r="F83" i="2"/>
  <c r="G83" i="2" s="1"/>
  <c r="F85" i="2"/>
  <c r="G85" i="2" s="1"/>
  <c r="F87" i="2"/>
  <c r="G87" i="2" s="1"/>
  <c r="F89" i="2"/>
  <c r="G89" i="2" s="1"/>
  <c r="F91" i="2"/>
  <c r="G91" i="2" s="1"/>
  <c r="F95" i="2"/>
  <c r="G95" i="2" s="1"/>
  <c r="F99" i="2"/>
  <c r="G99" i="2" s="1"/>
  <c r="F103" i="2"/>
  <c r="G103" i="2" s="1"/>
  <c r="F109" i="2"/>
  <c r="G109" i="2" s="1"/>
  <c r="F26" i="2"/>
  <c r="G26" i="2" s="1"/>
  <c r="F34" i="2"/>
  <c r="G34" i="2" s="1"/>
  <c r="F42" i="2"/>
  <c r="G42" i="2" s="1"/>
  <c r="F50" i="2"/>
  <c r="G50" i="2" s="1"/>
  <c r="F59" i="2"/>
  <c r="G59" i="2" s="1"/>
  <c r="F66" i="2"/>
  <c r="G66" i="2" s="1"/>
  <c r="F7" i="2"/>
  <c r="G7" i="2" s="1"/>
  <c r="F10" i="2"/>
  <c r="G10" i="2" s="1"/>
  <c r="F15" i="2"/>
  <c r="G15" i="2" s="1"/>
  <c r="F18" i="2"/>
  <c r="G18" i="2" s="1"/>
  <c r="F25" i="2"/>
  <c r="G25" i="2" s="1"/>
  <c r="F28" i="2"/>
  <c r="G28" i="2" s="1"/>
  <c r="G31" i="2"/>
  <c r="F33" i="2"/>
  <c r="G33" i="2" s="1"/>
  <c r="F36" i="2"/>
  <c r="G36" i="2" s="1"/>
  <c r="G39" i="2"/>
  <c r="F41" i="2"/>
  <c r="G41" i="2" s="1"/>
  <c r="F44" i="2"/>
  <c r="G44" i="2" s="1"/>
  <c r="F49" i="2"/>
  <c r="G49" i="2" s="1"/>
  <c r="F53" i="2"/>
  <c r="G53" i="2" s="1"/>
  <c r="F58" i="2"/>
  <c r="G58" i="2" s="1"/>
  <c r="F61" i="2"/>
  <c r="G61" i="2" s="1"/>
  <c r="F117" i="2"/>
  <c r="G117" i="2" s="1"/>
  <c r="F125" i="2"/>
  <c r="G125" i="2" s="1"/>
  <c r="F133" i="2"/>
  <c r="G133" i="2" s="1"/>
  <c r="F141" i="2"/>
  <c r="G141" i="2" s="1"/>
  <c r="F94" i="2"/>
  <c r="G94" i="2" s="1"/>
  <c r="F98" i="2"/>
  <c r="G98" i="2" s="1"/>
  <c r="F102" i="2"/>
  <c r="G102" i="2" s="1"/>
  <c r="F106" i="2"/>
  <c r="F112" i="2"/>
  <c r="G112" i="2" s="1"/>
  <c r="F116" i="2"/>
  <c r="G116" i="2" s="1"/>
  <c r="F120" i="2"/>
  <c r="G120" i="2" s="1"/>
  <c r="F124" i="2"/>
  <c r="G124" i="2" s="1"/>
  <c r="F128" i="2"/>
  <c r="G128" i="2" s="1"/>
  <c r="F132" i="2"/>
  <c r="G132" i="2" s="1"/>
  <c r="F136" i="2"/>
  <c r="G136" i="2" s="1"/>
  <c r="F140" i="2"/>
  <c r="G140" i="2" s="1"/>
  <c r="F144" i="2"/>
  <c r="G144" i="2" s="1"/>
  <c r="F148" i="2"/>
  <c r="G148" i="2" s="1"/>
  <c r="F152" i="2"/>
  <c r="G152" i="2" s="1"/>
  <c r="F156" i="2"/>
  <c r="G156" i="2" s="1"/>
  <c r="F160" i="2"/>
  <c r="G160" i="2" s="1"/>
  <c r="F164" i="2"/>
  <c r="G164" i="2" s="1"/>
  <c r="F168" i="2"/>
  <c r="G168" i="2" s="1"/>
  <c r="F172" i="2"/>
  <c r="G172" i="2" s="1"/>
  <c r="F176" i="2"/>
  <c r="G176" i="2" s="1"/>
  <c r="F179" i="2"/>
  <c r="G179" i="2" s="1"/>
  <c r="F182" i="2"/>
  <c r="G182" i="2" s="1"/>
  <c r="F184" i="2"/>
  <c r="G184" i="2" s="1"/>
  <c r="F186" i="2"/>
  <c r="G186" i="2" s="1"/>
  <c r="F188" i="2"/>
  <c r="G188" i="2" s="1"/>
  <c r="F190" i="2"/>
  <c r="G190" i="2" s="1"/>
  <c r="F192" i="2"/>
  <c r="G192" i="2" s="1"/>
  <c r="F194" i="2"/>
  <c r="G194" i="2" s="1"/>
  <c r="F196" i="2"/>
  <c r="G196" i="2" s="1"/>
  <c r="F198" i="2"/>
  <c r="G198" i="2" s="1"/>
  <c r="F200" i="2"/>
  <c r="G200" i="2" s="1"/>
  <c r="F202" i="2"/>
  <c r="G202" i="2" s="1"/>
  <c r="F204" i="2"/>
  <c r="G204" i="2" s="1"/>
  <c r="F206" i="2"/>
  <c r="G206" i="2" s="1"/>
  <c r="F208" i="2"/>
  <c r="G208" i="2" s="1"/>
  <c r="F210" i="2"/>
  <c r="G210" i="2" s="1"/>
  <c r="F212" i="2"/>
  <c r="G212" i="2" s="1"/>
  <c r="F214" i="2"/>
  <c r="G214" i="2" s="1"/>
  <c r="F216" i="2"/>
  <c r="G216" i="2" s="1"/>
  <c r="F218" i="2"/>
  <c r="G218" i="2" s="1"/>
  <c r="G220" i="2"/>
  <c r="G222" i="2"/>
  <c r="G224" i="2"/>
  <c r="G226" i="2"/>
  <c r="G228" i="2"/>
  <c r="G230" i="2"/>
  <c r="G232" i="2"/>
  <c r="G234" i="2"/>
  <c r="G236" i="2"/>
  <c r="F101" i="2"/>
  <c r="G101" i="2" s="1"/>
  <c r="F105" i="2"/>
  <c r="G105" i="2" s="1"/>
  <c r="G106" i="2"/>
  <c r="F111" i="2"/>
  <c r="G111" i="2" s="1"/>
  <c r="F115" i="2"/>
  <c r="G115" i="2" s="1"/>
  <c r="F119" i="2"/>
  <c r="G119" i="2" s="1"/>
  <c r="F123" i="2"/>
  <c r="G123" i="2" s="1"/>
  <c r="F127" i="2"/>
  <c r="G127" i="2" s="1"/>
  <c r="F131" i="2"/>
  <c r="G131" i="2" s="1"/>
  <c r="F135" i="2"/>
  <c r="G135" i="2" s="1"/>
  <c r="F139" i="2"/>
  <c r="G139" i="2" s="1"/>
  <c r="F143" i="2"/>
  <c r="G143" i="2" s="1"/>
  <c r="F147" i="2"/>
  <c r="G147" i="2" s="1"/>
  <c r="F151" i="2"/>
  <c r="G151" i="2" s="1"/>
  <c r="F155" i="2"/>
  <c r="G155" i="2" s="1"/>
  <c r="F159" i="2"/>
  <c r="G159" i="2" s="1"/>
  <c r="F163" i="2"/>
  <c r="G163" i="2" s="1"/>
  <c r="F167" i="2"/>
  <c r="G167" i="2" s="1"/>
  <c r="F171" i="2"/>
  <c r="G171" i="2" s="1"/>
  <c r="F175" i="2"/>
  <c r="G175" i="2" s="1"/>
  <c r="F181" i="2"/>
  <c r="G181" i="2" s="1"/>
  <c r="F93" i="2"/>
  <c r="G93" i="2" s="1"/>
  <c r="F97" i="2"/>
  <c r="G97" i="2" s="1"/>
  <c r="F3" i="2"/>
  <c r="G3" i="2" s="1"/>
  <c r="F96" i="2"/>
  <c r="G96" i="2" s="1"/>
  <c r="F100" i="2"/>
  <c r="G100" i="2" s="1"/>
  <c r="F104" i="2"/>
  <c r="G104" i="2" s="1"/>
  <c r="F110" i="2"/>
  <c r="G110" i="2" s="1"/>
  <c r="F114" i="2"/>
  <c r="G114" i="2" s="1"/>
  <c r="F118" i="2"/>
  <c r="G118" i="2" s="1"/>
  <c r="F122" i="2"/>
  <c r="G122" i="2" s="1"/>
  <c r="F126" i="2"/>
  <c r="G126" i="2" s="1"/>
  <c r="F130" i="2"/>
  <c r="G130" i="2" s="1"/>
  <c r="F134" i="2"/>
  <c r="G134" i="2" s="1"/>
  <c r="F138" i="2"/>
  <c r="G138" i="2" s="1"/>
  <c r="F142" i="2"/>
  <c r="G142" i="2" s="1"/>
  <c r="F146" i="2"/>
  <c r="G146" i="2" s="1"/>
  <c r="F150" i="2"/>
  <c r="G150" i="2" s="1"/>
  <c r="F154" i="2"/>
  <c r="G154" i="2" s="1"/>
  <c r="F158" i="2"/>
  <c r="G158" i="2" s="1"/>
  <c r="F162" i="2"/>
  <c r="G162" i="2" s="1"/>
  <c r="F166" i="2"/>
  <c r="G166" i="2" s="1"/>
  <c r="F170" i="2"/>
  <c r="G170" i="2" s="1"/>
  <c r="F174" i="2"/>
  <c r="G174" i="2" s="1"/>
  <c r="F178" i="2"/>
  <c r="G178" i="2" s="1"/>
  <c r="F183" i="2"/>
  <c r="G183" i="2" s="1"/>
  <c r="F185" i="2"/>
  <c r="G185" i="2" s="1"/>
  <c r="F187" i="2"/>
  <c r="G187" i="2" s="1"/>
  <c r="F189" i="2"/>
  <c r="G189" i="2" s="1"/>
  <c r="F191" i="2"/>
  <c r="G191" i="2" s="1"/>
  <c r="F193" i="2"/>
  <c r="G193" i="2" s="1"/>
  <c r="F195" i="2"/>
  <c r="G195" i="2" s="1"/>
  <c r="F113" i="2"/>
  <c r="G113" i="2" s="1"/>
  <c r="F121" i="2"/>
  <c r="G121" i="2" s="1"/>
  <c r="F129" i="2"/>
  <c r="G129" i="2" s="1"/>
  <c r="F137" i="2"/>
  <c r="G137" i="2" s="1"/>
  <c r="F145" i="2"/>
  <c r="G145" i="2" s="1"/>
  <c r="F149" i="2"/>
  <c r="G149" i="2" s="1"/>
  <c r="F153" i="2"/>
  <c r="G153" i="2" s="1"/>
  <c r="F157" i="2"/>
  <c r="G157" i="2" s="1"/>
  <c r="F161" i="2"/>
  <c r="G161" i="2" s="1"/>
  <c r="F165" i="2"/>
  <c r="G165" i="2" s="1"/>
  <c r="F169" i="2"/>
  <c r="G169" i="2" s="1"/>
  <c r="F173" i="2"/>
  <c r="G173" i="2" s="1"/>
  <c r="F177" i="2"/>
  <c r="G177" i="2" s="1"/>
  <c r="G180" i="2"/>
  <c r="F197" i="2"/>
  <c r="G197" i="2" s="1"/>
  <c r="F199" i="2"/>
  <c r="G199" i="2" s="1"/>
  <c r="F201" i="2"/>
  <c r="G201" i="2" s="1"/>
  <c r="F203" i="2"/>
  <c r="G203" i="2" s="1"/>
  <c r="F205" i="2"/>
  <c r="G205" i="2" s="1"/>
  <c r="F207" i="2"/>
  <c r="G207" i="2" s="1"/>
  <c r="F209" i="2"/>
  <c r="G209" i="2" s="1"/>
  <c r="F211" i="2"/>
  <c r="G211" i="2" s="1"/>
  <c r="F213" i="2"/>
  <c r="G213" i="2" s="1"/>
  <c r="F215" i="2"/>
  <c r="G215" i="2" s="1"/>
  <c r="F217" i="2"/>
  <c r="G217" i="2" s="1"/>
  <c r="G219" i="2"/>
  <c r="G221" i="2"/>
  <c r="G223" i="2"/>
  <c r="G225" i="2"/>
  <c r="G227" i="2"/>
  <c r="G229" i="2"/>
  <c r="G231" i="2"/>
  <c r="G233" i="2"/>
  <c r="G235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6" i="2"/>
  <c r="G257" i="2"/>
  <c r="G258" i="2"/>
  <c r="G259" i="2"/>
  <c r="G260" i="2"/>
  <c r="G261" i="2"/>
  <c r="G262" i="2"/>
  <c r="C6" i="3"/>
  <c r="H5" i="1" l="1"/>
  <c r="H4" i="1"/>
  <c r="E59" i="1" l="1"/>
  <c r="F59" i="1" l="1"/>
  <c r="K12" i="3"/>
  <c r="K11" i="3"/>
  <c r="B14" i="3" l="1"/>
  <c r="Q1" i="1" l="1"/>
  <c r="O5" i="1"/>
  <c r="A4" i="3"/>
  <c r="Y7" i="1" l="1"/>
  <c r="Z14" i="1" s="1"/>
  <c r="Z37" i="1" l="1"/>
  <c r="Z29" i="1"/>
  <c r="Z13" i="1"/>
  <c r="Z9" i="1"/>
  <c r="Z36" i="1"/>
  <c r="Z32" i="1"/>
  <c r="Z28" i="1"/>
  <c r="Z24" i="1"/>
  <c r="Z20" i="1"/>
  <c r="Z16" i="1"/>
  <c r="Z12" i="1"/>
  <c r="Z33" i="1"/>
  <c r="Z25" i="1"/>
  <c r="Z17" i="1"/>
  <c r="Z10" i="1"/>
  <c r="Z35" i="1"/>
  <c r="Z31" i="1"/>
  <c r="Z27" i="1"/>
  <c r="Z23" i="1"/>
  <c r="Z19" i="1"/>
  <c r="Z15" i="1"/>
  <c r="Z11" i="1"/>
  <c r="Z21" i="1"/>
  <c r="Z38" i="1"/>
  <c r="Z34" i="1"/>
  <c r="Z30" i="1"/>
  <c r="Z26" i="1"/>
  <c r="Z22" i="1"/>
  <c r="Z18" i="1"/>
  <c r="AA14" i="1" l="1"/>
  <c r="AA30" i="1"/>
  <c r="AA11" i="1"/>
  <c r="AA27" i="1"/>
  <c r="AA17" i="1"/>
  <c r="AA16" i="1"/>
  <c r="AA32" i="1"/>
  <c r="AA29" i="1"/>
  <c r="AA18" i="1"/>
  <c r="AA34" i="1"/>
  <c r="AA15" i="1"/>
  <c r="AA31" i="1"/>
  <c r="AA25" i="1"/>
  <c r="AA20" i="1"/>
  <c r="AA36" i="1"/>
  <c r="AA37" i="1"/>
  <c r="AA22" i="1"/>
  <c r="AA38" i="1"/>
  <c r="AA19" i="1"/>
  <c r="AA35" i="1"/>
  <c r="AA33" i="1"/>
  <c r="AA24" i="1"/>
  <c r="AA9" i="1"/>
  <c r="AA26" i="1"/>
  <c r="AA21" i="1"/>
  <c r="AA23" i="1"/>
  <c r="AA10" i="1"/>
  <c r="AA12" i="1"/>
  <c r="AA28" i="1"/>
  <c r="AA13" i="1"/>
  <c r="K59" i="1" l="1"/>
  <c r="M59" i="1" s="1"/>
  <c r="F11" i="3" l="1"/>
  <c r="P11" i="3" s="1"/>
  <c r="L59" i="1"/>
  <c r="P58" i="1"/>
  <c r="G7" i="3" s="1"/>
  <c r="F12" i="3"/>
  <c r="P12" i="3" s="1"/>
  <c r="P13" i="3" l="1"/>
</calcChain>
</file>

<file path=xl/sharedStrings.xml><?xml version="1.0" encoding="utf-8"?>
<sst xmlns="http://schemas.openxmlformats.org/spreadsheetml/2006/main" count="2529" uniqueCount="1606">
  <si>
    <t>兵庫県高等学校体育連盟会長　様</t>
    <rPh sb="0" eb="3">
      <t>ヒョウゴケンコ</t>
    </rPh>
    <rPh sb="3" eb="7">
      <t>コウトウガッコウタ</t>
    </rPh>
    <rPh sb="7" eb="9">
      <t>タイイクレ</t>
    </rPh>
    <rPh sb="9" eb="11">
      <t>レンメイカ</t>
    </rPh>
    <rPh sb="11" eb="13">
      <t>カイチョウサ</t>
    </rPh>
    <rPh sb="14" eb="15">
      <t>サマ</t>
    </rPh>
    <phoneticPr fontId="2"/>
  </si>
  <si>
    <t>学校名</t>
    <rPh sb="0" eb="2">
      <t>ガッコウメイ</t>
    </rPh>
    <phoneticPr fontId="2"/>
  </si>
  <si>
    <t>学校長名</t>
    <rPh sb="0" eb="2">
      <t>ガッコウチ</t>
    </rPh>
    <rPh sb="2" eb="3">
      <t>チョウメ</t>
    </rPh>
    <rPh sb="3" eb="4">
      <t>メイ</t>
    </rPh>
    <phoneticPr fontId="2"/>
  </si>
  <si>
    <t>電話番号</t>
    <rPh sb="0" eb="2">
      <t>デンワバ</t>
    </rPh>
    <rPh sb="2" eb="4">
      <t>バンゴウ</t>
    </rPh>
    <phoneticPr fontId="2"/>
  </si>
  <si>
    <t>種目名</t>
    <rPh sb="0" eb="2">
      <t>シュモクメ</t>
    </rPh>
    <rPh sb="2" eb="3">
      <t>メイ</t>
    </rPh>
    <phoneticPr fontId="2"/>
  </si>
  <si>
    <t>加盟</t>
    <rPh sb="0" eb="1">
      <t>カメイ</t>
    </rPh>
    <phoneticPr fontId="2"/>
  </si>
  <si>
    <t>男</t>
    <rPh sb="0" eb="0">
      <t>オトコ</t>
    </rPh>
    <phoneticPr fontId="2"/>
  </si>
  <si>
    <t>女</t>
    <rPh sb="0" eb="0">
      <t>オンナ</t>
    </rPh>
    <phoneticPr fontId="2"/>
  </si>
  <si>
    <t>外部指導者</t>
    <rPh sb="0" eb="2">
      <t>ガイブシ</t>
    </rPh>
    <rPh sb="2" eb="5">
      <t>シドウシャ</t>
    </rPh>
    <phoneticPr fontId="2"/>
  </si>
  <si>
    <t>部活動指導員</t>
    <rPh sb="0" eb="5">
      <t>ブカツドウシドウイン</t>
    </rPh>
    <phoneticPr fontId="2"/>
  </si>
  <si>
    <t>男</t>
    <rPh sb="0" eb="0">
      <t>ダン</t>
    </rPh>
    <phoneticPr fontId="2"/>
  </si>
  <si>
    <t>女</t>
    <rPh sb="0" eb="0">
      <t>ジョ</t>
    </rPh>
    <phoneticPr fontId="2"/>
  </si>
  <si>
    <t>共通</t>
    <rPh sb="0" eb="1">
      <t>キョウツウ</t>
    </rPh>
    <phoneticPr fontId="2"/>
  </si>
  <si>
    <t>陸上競技</t>
    <rPh sb="0" eb="2">
      <t>リクジョウキ</t>
    </rPh>
    <rPh sb="2" eb="4">
      <t>キョウギ</t>
    </rPh>
    <phoneticPr fontId="2"/>
  </si>
  <si>
    <t>○</t>
  </si>
  <si>
    <t>バレーボール</t>
  </si>
  <si>
    <t>卓球</t>
    <rPh sb="0" eb="1">
      <t>タッキュウ</t>
    </rPh>
    <phoneticPr fontId="2"/>
  </si>
  <si>
    <t>ハンドボール</t>
  </si>
  <si>
    <t>サッカー</t>
  </si>
  <si>
    <t>バドミントン</t>
  </si>
  <si>
    <t>ソフトボール</t>
  </si>
  <si>
    <t>相撲</t>
    <rPh sb="0" eb="1">
      <t>スモウ</t>
    </rPh>
    <phoneticPr fontId="2"/>
  </si>
  <si>
    <t>柔道</t>
    <rPh sb="0" eb="1">
      <t>ジュウドウ</t>
    </rPh>
    <phoneticPr fontId="2"/>
  </si>
  <si>
    <t>硬式野球</t>
    <rPh sb="0" eb="2">
      <t>コウシキヤ</t>
    </rPh>
    <rPh sb="2" eb="4">
      <t>ヤキュウ</t>
    </rPh>
    <phoneticPr fontId="2"/>
  </si>
  <si>
    <t>軟式野球</t>
    <rPh sb="0" eb="2">
      <t>ナンシキヤ</t>
    </rPh>
    <rPh sb="2" eb="4">
      <t>ヤキュウ</t>
    </rPh>
    <phoneticPr fontId="2"/>
  </si>
  <si>
    <t>剣道</t>
    <rPh sb="0" eb="1">
      <t>ケンドウ</t>
    </rPh>
    <phoneticPr fontId="2"/>
  </si>
  <si>
    <t>レスリング</t>
  </si>
  <si>
    <t>弓道</t>
    <rPh sb="0" eb="1">
      <t>キュウドウ</t>
    </rPh>
    <phoneticPr fontId="2"/>
  </si>
  <si>
    <t>計</t>
    <rPh sb="0" eb="0">
      <t>ケイ</t>
    </rPh>
    <phoneticPr fontId="2"/>
  </si>
  <si>
    <t>テニス</t>
  </si>
  <si>
    <t>登山</t>
    <rPh sb="0" eb="1">
      <t>トザン</t>
    </rPh>
    <phoneticPr fontId="2"/>
  </si>
  <si>
    <t>自転車競技</t>
    <rPh sb="0" eb="3">
      <t>ジテンシャキ</t>
    </rPh>
    <rPh sb="3" eb="5">
      <t>キョウギ</t>
    </rPh>
    <phoneticPr fontId="2"/>
  </si>
  <si>
    <t>ボクシング</t>
  </si>
  <si>
    <t>ヨット</t>
  </si>
  <si>
    <t>空手道</t>
    <rPh sb="0" eb="2">
      <t>カラテドウ</t>
    </rPh>
    <phoneticPr fontId="2"/>
  </si>
  <si>
    <t>アーチェリー</t>
  </si>
  <si>
    <t>なぎなた</t>
  </si>
  <si>
    <t>スキー</t>
  </si>
  <si>
    <t>ラグビー</t>
  </si>
  <si>
    <t>馬術</t>
    <rPh sb="0" eb="1">
      <t>バジュツ</t>
    </rPh>
    <phoneticPr fontId="2"/>
  </si>
  <si>
    <t>少林寺拳法</t>
    <rPh sb="0" eb="3">
      <t>ショウリンジケ</t>
    </rPh>
    <rPh sb="3" eb="5">
      <t>ケンポウ</t>
    </rPh>
    <phoneticPr fontId="2"/>
  </si>
  <si>
    <t>ゴルフ</t>
  </si>
  <si>
    <t>ダンス</t>
  </si>
  <si>
    <t>カヌー</t>
  </si>
  <si>
    <t>ライフル射撃</t>
    <rPh sb="4" eb="6">
      <t>シャゲキ</t>
    </rPh>
    <phoneticPr fontId="2"/>
  </si>
  <si>
    <t>記載責任者</t>
    <rPh sb="0" eb="2">
      <t>キサイセ</t>
    </rPh>
    <rPh sb="2" eb="5">
      <t>セキニンシャ</t>
    </rPh>
    <phoneticPr fontId="2"/>
  </si>
  <si>
    <t>E-mail</t>
    <phoneticPr fontId="2"/>
  </si>
  <si>
    <t>男子</t>
    <rPh sb="0" eb="2">
      <t>ダンシ</t>
    </rPh>
    <phoneticPr fontId="1"/>
  </si>
  <si>
    <t>女子</t>
    <rPh sb="0" eb="2">
      <t>ジョシ</t>
    </rPh>
    <phoneticPr fontId="1"/>
  </si>
  <si>
    <t>電話番号</t>
    <rPh sb="0" eb="2">
      <t>デンワ</t>
    </rPh>
    <rPh sb="2" eb="4">
      <t>バンゴウ</t>
    </rPh>
    <phoneticPr fontId="2"/>
  </si>
  <si>
    <t>校名略称</t>
    <rPh sb="0" eb="2">
      <t>コウメイ</t>
    </rPh>
    <rPh sb="2" eb="4">
      <t>リャクショウ</t>
    </rPh>
    <phoneticPr fontId="2"/>
  </si>
  <si>
    <t>日付</t>
    <rPh sb="0" eb="2">
      <t>ヒヅケ</t>
    </rPh>
    <phoneticPr fontId="2"/>
  </si>
  <si>
    <t>入部率</t>
    <rPh sb="0" eb="2">
      <t>ケイ_x0000__x0000__x0002__x0004_</t>
    </rPh>
    <phoneticPr fontId="2"/>
  </si>
  <si>
    <t>高体連36競技
加盟部の合計</t>
    <rPh sb="0" eb="3">
      <t>コウタイレン</t>
    </rPh>
    <rPh sb="5" eb="7">
      <t>キョウギ</t>
    </rPh>
    <rPh sb="8" eb="10">
      <t>カメイ</t>
    </rPh>
    <rPh sb="10" eb="11">
      <t>ブ</t>
    </rPh>
    <rPh sb="12" eb="14">
      <t>ゴウケイ</t>
    </rPh>
    <phoneticPr fontId="1"/>
  </si>
  <si>
    <t>運動部加盟金</t>
    <rPh sb="0" eb="2">
      <t>ウンドウ</t>
    </rPh>
    <rPh sb="2" eb="3">
      <t>ブ</t>
    </rPh>
    <rPh sb="3" eb="6">
      <t>カメイキン</t>
    </rPh>
    <phoneticPr fontId="2"/>
  </si>
  <si>
    <t>校種</t>
    <rPh sb="0" eb="2">
      <t>コウシュ</t>
    </rPh>
    <phoneticPr fontId="2"/>
  </si>
  <si>
    <t>通し</t>
    <rPh sb="0" eb="1">
      <t>トオ</t>
    </rPh>
    <phoneticPr fontId="1"/>
  </si>
  <si>
    <t>校名略称</t>
    <rPh sb="2" eb="4">
      <t>リャクショウ</t>
    </rPh>
    <phoneticPr fontId="1"/>
  </si>
  <si>
    <t>学校名</t>
  </si>
  <si>
    <t>〒</t>
  </si>
  <si>
    <t>住所</t>
  </si>
  <si>
    <t>電話番号</t>
  </si>
  <si>
    <t>東灘</t>
    <rPh sb="0" eb="2">
      <t>ヒガシナダ</t>
    </rPh>
    <phoneticPr fontId="4"/>
  </si>
  <si>
    <t>兵庫県立東灘高等学校</t>
    <rPh sb="0" eb="2">
      <t>ヒョウゴ</t>
    </rPh>
    <rPh sb="2" eb="4">
      <t>ケンリツ</t>
    </rPh>
    <phoneticPr fontId="5"/>
  </si>
  <si>
    <t>658-0023</t>
  </si>
  <si>
    <t>神戸市東灘区深江浜町50</t>
    <rPh sb="0" eb="3">
      <t>コウベシ</t>
    </rPh>
    <phoneticPr fontId="2"/>
  </si>
  <si>
    <t>078-452-9600</t>
  </si>
  <si>
    <t>Higashinada_hs@pref.hyogo.lg.jp</t>
  </si>
  <si>
    <t>御影</t>
    <rPh sb="0" eb="2">
      <t>ミカゲ</t>
    </rPh>
    <phoneticPr fontId="4"/>
  </si>
  <si>
    <t>兵庫県立御影高等学校</t>
    <rPh sb="0" eb="2">
      <t>ヒョウゴ</t>
    </rPh>
    <rPh sb="2" eb="4">
      <t>ケンリツ</t>
    </rPh>
    <phoneticPr fontId="5"/>
  </si>
  <si>
    <t>658-0045</t>
  </si>
  <si>
    <t>神戸市東灘区御影石町4-1-1</t>
    <rPh sb="0" eb="3">
      <t>コウベシ</t>
    </rPh>
    <phoneticPr fontId="2"/>
  </si>
  <si>
    <t>078-841-1501</t>
  </si>
  <si>
    <t>Mikage_hs@pref.hyogo.lg.jp</t>
  </si>
  <si>
    <t>神戸</t>
  </si>
  <si>
    <t>兵庫県立神戸高等学校</t>
  </si>
  <si>
    <t>657-0804</t>
  </si>
  <si>
    <t>神戸市灘区城の下通1-5-１</t>
  </si>
  <si>
    <t>078-861-0434</t>
  </si>
  <si>
    <t>Kobe_hs@pref.hyogo.lg.jp</t>
  </si>
  <si>
    <t>兵庫工</t>
    <rPh sb="0" eb="2">
      <t>ヒョウゴ</t>
    </rPh>
    <rPh sb="2" eb="3">
      <t>コウ</t>
    </rPh>
    <phoneticPr fontId="4"/>
  </si>
  <si>
    <t>兵庫県立兵庫工業高等学校</t>
  </si>
  <si>
    <t>652-0863</t>
  </si>
  <si>
    <t>神戸市兵庫区和田宮通2-1-63</t>
    <rPh sb="0" eb="3">
      <t>コウベシ</t>
    </rPh>
    <phoneticPr fontId="2"/>
  </si>
  <si>
    <t>078-671-1431</t>
  </si>
  <si>
    <t>Hyogok_hs@pref.hyogo.lg.jp</t>
  </si>
  <si>
    <t>神戸北</t>
  </si>
  <si>
    <t>兵庫県立神戸北高等学校</t>
  </si>
  <si>
    <t>651-1332</t>
  </si>
  <si>
    <t>神戸市北区唐櫃台2-41-1</t>
  </si>
  <si>
    <t>078-981-0131</t>
  </si>
  <si>
    <t>Kobekita_hs@pref.hyogo.lg.jp</t>
  </si>
  <si>
    <t>神戸甲北</t>
  </si>
  <si>
    <t>兵庫県立神戸甲北高等学校</t>
  </si>
  <si>
    <t>651-1144</t>
  </si>
  <si>
    <t>神戸市北区大脇台9-1</t>
  </si>
  <si>
    <t>078-593-7291</t>
  </si>
  <si>
    <t>Kobekouhoku_hs@pref.hyogo.lg.jp</t>
  </si>
  <si>
    <t>神戸鈴蘭台</t>
    <rPh sb="0" eb="2">
      <t>コウベ</t>
    </rPh>
    <rPh sb="2" eb="5">
      <t>スズランダイ</t>
    </rPh>
    <phoneticPr fontId="4"/>
  </si>
  <si>
    <t>兵庫県立神戸鈴蘭台高等学校</t>
    <rPh sb="0" eb="3">
      <t>ヒョウゴケン</t>
    </rPh>
    <rPh sb="3" eb="4">
      <t>リツ</t>
    </rPh>
    <rPh sb="4" eb="6">
      <t>コウベ</t>
    </rPh>
    <rPh sb="6" eb="9">
      <t>スズランダイ</t>
    </rPh>
    <rPh sb="9" eb="13">
      <t>コウトウガッコウ</t>
    </rPh>
    <phoneticPr fontId="5"/>
  </si>
  <si>
    <t>651-1102</t>
  </si>
  <si>
    <t>神戸市北区山田町下谷上字中一里山9-107</t>
    <rPh sb="0" eb="3">
      <t>コウベシ</t>
    </rPh>
    <rPh sb="3" eb="5">
      <t>キタク</t>
    </rPh>
    <rPh sb="5" eb="8">
      <t>ヤマダチョウ</t>
    </rPh>
    <rPh sb="8" eb="9">
      <t>シタ</t>
    </rPh>
    <rPh sb="9" eb="10">
      <t>タニ</t>
    </rPh>
    <rPh sb="10" eb="11">
      <t>ウエ</t>
    </rPh>
    <rPh sb="11" eb="12">
      <t>アザ</t>
    </rPh>
    <rPh sb="12" eb="13">
      <t>ナカ</t>
    </rPh>
    <rPh sb="13" eb="14">
      <t>イチ</t>
    </rPh>
    <rPh sb="14" eb="16">
      <t>サトヤマ</t>
    </rPh>
    <phoneticPr fontId="2"/>
  </si>
  <si>
    <t>078-591-1331</t>
  </si>
  <si>
    <t>Kobesuzurandai_hs@pref.hyogo.lg.jp</t>
  </si>
  <si>
    <t>夢野台</t>
  </si>
  <si>
    <t>兵庫県立夢野台高等学校</t>
  </si>
  <si>
    <t>653-0801</t>
  </si>
  <si>
    <t>神戸市長田区房王寺町2-1-1</t>
  </si>
  <si>
    <t>078-691-1546</t>
  </si>
  <si>
    <t>Yumenodai_hs@pref.hyogo.lg.jp</t>
  </si>
  <si>
    <t>兵庫</t>
  </si>
  <si>
    <t>兵庫県立兵庫高等学校</t>
  </si>
  <si>
    <t>653-0804</t>
  </si>
  <si>
    <t>神戸市長田区寺池町1-4-1</t>
  </si>
  <si>
    <t>078-691-1135</t>
  </si>
  <si>
    <t>Hyogo_hs@pref.hyogo.lg.jp</t>
  </si>
  <si>
    <t>長田</t>
  </si>
  <si>
    <t>兵庫県立長田高等学校</t>
  </si>
  <si>
    <t>653-0821</t>
  </si>
  <si>
    <t>神戸市長田区池田谷町2-5</t>
  </si>
  <si>
    <t>078-621-4101</t>
  </si>
  <si>
    <t>Nagata_hs@pref.hyogo.lg.jp</t>
  </si>
  <si>
    <t>須磨東</t>
  </si>
  <si>
    <t>兵庫県立須磨東高等学校</t>
  </si>
  <si>
    <t>654-0152</t>
  </si>
  <si>
    <t>神戸市須磨区東落合1-1-1</t>
  </si>
  <si>
    <t>078-793-1616</t>
  </si>
  <si>
    <t>Sumahigashi_hs@pref.hyogo.lg.jp</t>
  </si>
  <si>
    <t>須磨友が丘</t>
  </si>
  <si>
    <t>兵庫県立須磨友が丘高等学校</t>
  </si>
  <si>
    <t>654-0142</t>
  </si>
  <si>
    <t>神戸市須磨区友が丘1-1-5</t>
  </si>
  <si>
    <t>078-791-7881</t>
  </si>
  <si>
    <t>Sumatomogaoka_hs@pref.hyogo.lg.jp</t>
  </si>
  <si>
    <t>北須磨</t>
  </si>
  <si>
    <t>兵庫県立北須磨高等学校</t>
  </si>
  <si>
    <t>神戸市須磨区友が丘9-23</t>
  </si>
  <si>
    <t>078-792-7661</t>
  </si>
  <si>
    <t>Kitasuma_hs@pref.hyogo.lg.jp</t>
  </si>
  <si>
    <t>舞子</t>
  </si>
  <si>
    <t>兵庫県立舞子高等学校</t>
  </si>
  <si>
    <t>655-0004</t>
  </si>
  <si>
    <t>神戸市垂水区学が丘3-2</t>
  </si>
  <si>
    <t>078-783-5151</t>
  </si>
  <si>
    <t>Maiko_hs@pref.hyogo.lg.jp</t>
  </si>
  <si>
    <t>星陵</t>
  </si>
  <si>
    <t>兵庫県立星陵高等学校</t>
  </si>
  <si>
    <t>655-0038</t>
  </si>
  <si>
    <t>神戸市垂水区星陵台4-3-2</t>
  </si>
  <si>
    <t>078-707-6565</t>
  </si>
  <si>
    <t>Seiryou_hs@pref.hyogo.lg.jp</t>
  </si>
  <si>
    <t>神戸商</t>
  </si>
  <si>
    <t>兵庫県立神戸商業高等学校</t>
  </si>
  <si>
    <t>神戸市垂水区星陵台4-3-1</t>
  </si>
  <si>
    <t>078-707-6464</t>
  </si>
  <si>
    <t>Kobes_hs@pref.hyogo.lg.jp</t>
  </si>
  <si>
    <t>伊川谷</t>
  </si>
  <si>
    <t>兵庫県立伊川谷高等学校</t>
  </si>
  <si>
    <t>651-2104</t>
  </si>
  <si>
    <t>神戸市西区伊川谷町長坂910-5</t>
  </si>
  <si>
    <t>078-974-5630</t>
  </si>
  <si>
    <t>Ikawadani_hs@pref.hyogo.lg.jp</t>
  </si>
  <si>
    <t>神戸高塚</t>
  </si>
  <si>
    <t>兵庫県立神戸高塚高等学校</t>
  </si>
  <si>
    <t>651-2277</t>
  </si>
  <si>
    <t>神戸市西区美賀多台9-1</t>
  </si>
  <si>
    <t>078-992-7000</t>
  </si>
  <si>
    <t>Kobetakatsuka_hs@pref.hyogo.lg.jp</t>
  </si>
  <si>
    <t>伊川谷北</t>
  </si>
  <si>
    <t>兵庫県立伊川谷北高等学校</t>
  </si>
  <si>
    <t>651-2103</t>
  </si>
  <si>
    <t>神戸市西区学園西町6-1</t>
  </si>
  <si>
    <t>078-792-6902</t>
  </si>
  <si>
    <t>Ikawadanikita_hs@pref.hyogo.lg.jp</t>
  </si>
  <si>
    <t>尼崎小田</t>
  </si>
  <si>
    <t>兵庫県立尼崎小田高等学校</t>
  </si>
  <si>
    <t>660-0802</t>
  </si>
  <si>
    <t>尼崎市長洲中通2-17-46</t>
  </si>
  <si>
    <t>06-6488-5335</t>
  </si>
  <si>
    <t>amagasakio_koko@pref.hyogo.lg.jp</t>
  </si>
  <si>
    <t>尼崎工</t>
    <rPh sb="0" eb="2">
      <t>アマガサキ</t>
    </rPh>
    <rPh sb="2" eb="3">
      <t>コウ</t>
    </rPh>
    <phoneticPr fontId="4"/>
  </si>
  <si>
    <t>兵庫県立尼崎工業高等学校</t>
  </si>
  <si>
    <t>尼崎市長洲中通1-13-1</t>
  </si>
  <si>
    <t>06-6481-4841</t>
  </si>
  <si>
    <t>amagasakik_koko@pref.hyogo.lg.jp</t>
  </si>
  <si>
    <t>尼崎稲園</t>
  </si>
  <si>
    <t>兵庫県立尼崎稲園高等学校</t>
  </si>
  <si>
    <t>661-0981</t>
  </si>
  <si>
    <t>尼崎市猪名寺3-1-1</t>
  </si>
  <si>
    <t>06-6422-0271</t>
  </si>
  <si>
    <t>Amagasakiina_hs@pref.hyogo.lg.jp</t>
  </si>
  <si>
    <t>県尼崎</t>
    <rPh sb="0" eb="1">
      <t>ケン</t>
    </rPh>
    <phoneticPr fontId="1"/>
  </si>
  <si>
    <t>兵庫県立尼崎高等学校</t>
  </si>
  <si>
    <t>660-0804</t>
  </si>
  <si>
    <t>尼崎市北大物町18-1</t>
  </si>
  <si>
    <t>06-6401-0643</t>
  </si>
  <si>
    <t>amagasaki_koko@pref.hyogo.lg.jp</t>
  </si>
  <si>
    <t>尼崎北</t>
  </si>
  <si>
    <t>兵庫県立尼崎北高等学校</t>
  </si>
  <si>
    <t>661-0002</t>
  </si>
  <si>
    <t xml:space="preserve">尼崎市塚口町5-40-1 </t>
  </si>
  <si>
    <t>06-6421-0132</t>
  </si>
  <si>
    <t>Amagasakikita_hs@pref.hyogo.lg.jp</t>
  </si>
  <si>
    <t>尼崎西</t>
  </si>
  <si>
    <t>兵庫県立尼崎西高等学校</t>
  </si>
  <si>
    <t>660-0076</t>
  </si>
  <si>
    <t>尼崎市大島2-34-1</t>
  </si>
  <si>
    <t>06-6417-5021</t>
  </si>
  <si>
    <t>Amagasakins_hs@pref.hyogo.lg.jp</t>
  </si>
  <si>
    <t>武庫荘総合</t>
  </si>
  <si>
    <t>兵庫県立武庫荘総合高等学校</t>
  </si>
  <si>
    <t>661-0035</t>
  </si>
  <si>
    <t>尼崎市武庫之荘8-31-1</t>
  </si>
  <si>
    <t>06-6431-5520</t>
  </si>
  <si>
    <t>mukonososg_hs@pref.hyogo.lg.jp</t>
  </si>
  <si>
    <t>鳴尾</t>
  </si>
  <si>
    <t>兵庫県立鳴尾高等学校</t>
  </si>
  <si>
    <t>663-8182</t>
  </si>
  <si>
    <t>西宮市学文殿町2-1-60</t>
  </si>
  <si>
    <t>0798-47-1324</t>
  </si>
  <si>
    <t>Naruo_hs@pref.hyogo.lg.jp</t>
  </si>
  <si>
    <t>西宮南</t>
  </si>
  <si>
    <t>兵庫県立西宮南高等学校</t>
  </si>
  <si>
    <t>663-8141</t>
  </si>
  <si>
    <t>西宮市高須町2-1-43</t>
  </si>
  <si>
    <t>0798-45-2043</t>
  </si>
  <si>
    <t>Nishinomiyam_hs@pref.hyogo.lg.jp</t>
  </si>
  <si>
    <t>県西宮</t>
    <rPh sb="0" eb="1">
      <t>ケン</t>
    </rPh>
    <rPh sb="1" eb="3">
      <t>ニシノミヤ</t>
    </rPh>
    <phoneticPr fontId="4"/>
  </si>
  <si>
    <t>兵庫県立西宮高等学校</t>
  </si>
  <si>
    <t>662-0813</t>
  </si>
  <si>
    <t>西宮市上甲東園2-4-32</t>
  </si>
  <si>
    <t>0798-52-0185</t>
  </si>
  <si>
    <t>Nishinomiya_hs@pref.hyogo.lg.jp</t>
  </si>
  <si>
    <t>西宮今津</t>
  </si>
  <si>
    <t>兵庫県立西宮今津高等学校</t>
  </si>
  <si>
    <t>663-8154</t>
  </si>
  <si>
    <t>西宮市浜甲子園4-1-5</t>
  </si>
  <si>
    <t>0798-45-1941</t>
  </si>
  <si>
    <t>Nishinomiyaimazu_hs@pref.hyogo.lg.jp</t>
  </si>
  <si>
    <t>西宮北</t>
  </si>
  <si>
    <t>兵庫県立西宮北高等学校</t>
  </si>
  <si>
    <t>662-0082</t>
  </si>
  <si>
    <t>西宮市苦楽園二番町16-80</t>
  </si>
  <si>
    <t>0798-71-1301</t>
  </si>
  <si>
    <t>Nishinomiyakita_hs@pref.hyogo.lg.jp</t>
  </si>
  <si>
    <t>西宮甲山</t>
  </si>
  <si>
    <t>兵庫県立西宮甲山高等学校</t>
  </si>
  <si>
    <t>662-0004</t>
  </si>
  <si>
    <t>西宮市鷲林寺字剣谷10</t>
  </si>
  <si>
    <t>0798-74-2460</t>
  </si>
  <si>
    <t>Nishinomiyakabuto_hs@pref.hyogo.lg.jp</t>
  </si>
  <si>
    <t>県伊丹</t>
    <rPh sb="0" eb="1">
      <t>ケン</t>
    </rPh>
    <rPh sb="1" eb="3">
      <t>イタミ</t>
    </rPh>
    <phoneticPr fontId="4"/>
  </si>
  <si>
    <t>兵庫県立伊丹高等学校</t>
  </si>
  <si>
    <t>664-0012</t>
  </si>
  <si>
    <t>伊丹市緑ケ丘7-31-1</t>
  </si>
  <si>
    <t>072-782-2065</t>
  </si>
  <si>
    <t>Itami_hs@pref.hyogo.lg.jp</t>
  </si>
  <si>
    <t>伊丹西</t>
  </si>
  <si>
    <t>兵庫県立伊丹西高等学校</t>
  </si>
  <si>
    <t>664-0025</t>
  </si>
  <si>
    <t>伊丹市奥畑3-5</t>
  </si>
  <si>
    <t>072-777-3711</t>
  </si>
  <si>
    <t>Itamins_hs@pref.hyogo.lg.jp</t>
  </si>
  <si>
    <t>伊丹北</t>
  </si>
  <si>
    <t>兵庫県立伊丹北高等学校</t>
  </si>
  <si>
    <t>664-0006</t>
  </si>
  <si>
    <t>伊丹市鴻池7-2-1</t>
  </si>
  <si>
    <t>072-779-4651</t>
  </si>
  <si>
    <t>Itamikita_hs@pref.hyogo.lg.jp</t>
  </si>
  <si>
    <t>県国際</t>
    <rPh sb="0" eb="1">
      <t>ケン</t>
    </rPh>
    <rPh sb="1" eb="3">
      <t>コクサイ</t>
    </rPh>
    <phoneticPr fontId="4"/>
  </si>
  <si>
    <t>兵庫県立国際高等学校</t>
    <rPh sb="0" eb="2">
      <t>ヒョウゴ</t>
    </rPh>
    <rPh sb="2" eb="4">
      <t>ケンリツ</t>
    </rPh>
    <rPh sb="4" eb="6">
      <t>コクサイ</t>
    </rPh>
    <rPh sb="6" eb="8">
      <t>コウトウ</t>
    </rPh>
    <rPh sb="8" eb="10">
      <t>ガッコウ</t>
    </rPh>
    <phoneticPr fontId="5"/>
  </si>
  <si>
    <t>659-0031</t>
  </si>
  <si>
    <t>芦屋市新浜町1-2</t>
  </si>
  <si>
    <t>0797-35-5931</t>
  </si>
  <si>
    <t>kokusai_hs@pref.hyogo.lg.jp</t>
  </si>
  <si>
    <t>芦屋</t>
  </si>
  <si>
    <t>兵庫県立芦屋高等学校</t>
  </si>
  <si>
    <t>659-0063</t>
  </si>
  <si>
    <t>芦屋市宮川町6-3</t>
  </si>
  <si>
    <t>0797-32-2325</t>
  </si>
  <si>
    <t>Ashiya_hs@pref.hyogo.lg.jp</t>
  </si>
  <si>
    <t>兵庫県立芦屋国際中等教育学校</t>
  </si>
  <si>
    <t>0797-38-2293　</t>
  </si>
  <si>
    <t>ashiya_jhc@pref.hyogo.lg.jp</t>
  </si>
  <si>
    <t>宝塚東</t>
  </si>
  <si>
    <t>兵庫県立宝塚東高等学校</t>
  </si>
  <si>
    <t>665-0871</t>
  </si>
  <si>
    <t>宝塚市中山五月台1-12-1</t>
  </si>
  <si>
    <t>0797-89-3751</t>
  </si>
  <si>
    <t>Takarazukah_hs@pref.hyogo.lg.jp</t>
  </si>
  <si>
    <t>宝塚</t>
  </si>
  <si>
    <t>兵庫県立宝塚高等学校</t>
  </si>
  <si>
    <t>665-0024</t>
  </si>
  <si>
    <t>宝塚市逆瀬台2-2-1</t>
  </si>
  <si>
    <t>0797-71-0345</t>
  </si>
  <si>
    <t>Takarazuka_hs@pref.hyogo.lg.jp</t>
  </si>
  <si>
    <t>宝塚西</t>
  </si>
  <si>
    <t>兵庫県立宝塚西高等学校</t>
  </si>
  <si>
    <t>665-0025</t>
  </si>
  <si>
    <t>宝塚市ゆずり葉台1-1-1</t>
  </si>
  <si>
    <t>0797-73-4035</t>
  </si>
  <si>
    <t>Takarazukans_hs@pref.hyogo.lg.jp</t>
  </si>
  <si>
    <t>川西緑台</t>
  </si>
  <si>
    <t>兵庫県立川西緑台高等学校</t>
  </si>
  <si>
    <t>666-0115</t>
  </si>
  <si>
    <t>川西市向陽台1-8</t>
  </si>
  <si>
    <t>072-793-0361</t>
  </si>
  <si>
    <t>Kawanishimid_hs@pref.hyogo.lg.jp</t>
  </si>
  <si>
    <t>川西明峰</t>
  </si>
  <si>
    <t>兵庫県立川西明峰高等学校</t>
  </si>
  <si>
    <t>666-0006</t>
  </si>
  <si>
    <t>川西市萩原台西2-324</t>
  </si>
  <si>
    <t>072-757-8826</t>
  </si>
  <si>
    <t>Kawanishimei_hs@pref.hyogo.lg.jp</t>
  </si>
  <si>
    <t>川西北陵</t>
  </si>
  <si>
    <t>兵庫県立川西北陵高等学校</t>
  </si>
  <si>
    <t>666-0157</t>
  </si>
  <si>
    <t>川西市緑が丘2-14-1</t>
  </si>
  <si>
    <t>072-794-7411</t>
  </si>
  <si>
    <t>Kawanishihok_hs@pref.hyogo.lg.jp</t>
  </si>
  <si>
    <t>猪名川</t>
  </si>
  <si>
    <t>兵庫県立猪名川高等学校</t>
  </si>
  <si>
    <t>666-0233</t>
  </si>
  <si>
    <t>川辺郡猪名川町紫合字新林4-4</t>
  </si>
  <si>
    <t>072-766-0101</t>
  </si>
  <si>
    <t>Inagawa_hs@pref.hyogo.lg.jp</t>
  </si>
  <si>
    <t>宝塚北</t>
  </si>
  <si>
    <t>兵庫県立宝塚北高等学校</t>
  </si>
  <si>
    <t>665-0847</t>
  </si>
  <si>
    <t>宝塚市すみれガ丘4-1-1</t>
  </si>
  <si>
    <t>0797-86-3291</t>
  </si>
  <si>
    <t>Takarazukakita_hs@pref.hyogo.lg.jp</t>
  </si>
  <si>
    <t>明石</t>
  </si>
  <si>
    <t>兵庫県立明石高等学校</t>
  </si>
  <si>
    <t>673-8585</t>
  </si>
  <si>
    <t>明石市荷山町1744</t>
  </si>
  <si>
    <t>078-911-4376</t>
  </si>
  <si>
    <t>Akashi_hs@pref.hyogo.lg.jp</t>
  </si>
  <si>
    <t>明石南</t>
  </si>
  <si>
    <t>兵庫県立明石南高等学校</t>
  </si>
  <si>
    <t>673-0001</t>
  </si>
  <si>
    <t>明石市明南町3-2-1</t>
  </si>
  <si>
    <t>078-923-3617</t>
  </si>
  <si>
    <t>Akashim_hs@pref.hyogo.lg.jp</t>
  </si>
  <si>
    <t>明石北</t>
  </si>
  <si>
    <t>兵庫県立明石北高等学校</t>
  </si>
  <si>
    <t>674-0053</t>
  </si>
  <si>
    <t>明石市大久保町松陰364-1</t>
  </si>
  <si>
    <t>078-936-9100</t>
  </si>
  <si>
    <t>Akashikita_hs@pref.hyogo.lg.jp</t>
  </si>
  <si>
    <t>明石城西</t>
  </si>
  <si>
    <t>兵庫県立明石城西高等学校</t>
  </si>
  <si>
    <t>674-0062</t>
  </si>
  <si>
    <t>明石市大久保町谷八木1190-7</t>
  </si>
  <si>
    <t>078-936-8495</t>
  </si>
  <si>
    <t>Akashijyousai_hs@pref.hyogo.lg.jp</t>
  </si>
  <si>
    <t>明石清水</t>
  </si>
  <si>
    <t>兵庫県立明石清水高等学校</t>
  </si>
  <si>
    <t>674-0074</t>
  </si>
  <si>
    <t>明石市魚住町清水630-1</t>
  </si>
  <si>
    <t>078-947-1182</t>
  </si>
  <si>
    <t>Akashishimizu_hs@pref.hyogo.lg.jp</t>
  </si>
  <si>
    <t>明石西</t>
  </si>
  <si>
    <t>兵庫県立明石西高等学校</t>
  </si>
  <si>
    <t>674-0094</t>
  </si>
  <si>
    <t>明石市二見町西二見1642-1</t>
  </si>
  <si>
    <t>078-943-3350</t>
  </si>
  <si>
    <t>Akashins_hs@pref.hyogo.lg.jp</t>
  </si>
  <si>
    <t>県農</t>
    <rPh sb="0" eb="1">
      <t>ケン</t>
    </rPh>
    <rPh sb="1" eb="2">
      <t>ノウ</t>
    </rPh>
    <phoneticPr fontId="4"/>
  </si>
  <si>
    <t>兵庫県立農業高等学校</t>
  </si>
  <si>
    <t>675-0101</t>
  </si>
  <si>
    <t>加古川市平岡町新在家902-4</t>
  </si>
  <si>
    <t>079-424-3341</t>
  </si>
  <si>
    <t>Nougyou_hs@pref.hyogo.lg.jp</t>
  </si>
  <si>
    <t>加古川北</t>
  </si>
  <si>
    <t>兵庫県立加古川北高等学校</t>
  </si>
  <si>
    <t>675-0019</t>
  </si>
  <si>
    <t>加古川市野口町水足867-1</t>
  </si>
  <si>
    <t>079-426-6511</t>
  </si>
  <si>
    <t>Kakogawakita_hs@pref.hyogo.lg.jp</t>
  </si>
  <si>
    <t>加古川東</t>
  </si>
  <si>
    <t>兵庫県立加古川東高等学校</t>
  </si>
  <si>
    <t>675-0039</t>
  </si>
  <si>
    <t>加古川市加古川町粟津232-2</t>
  </si>
  <si>
    <t>079-424-2726</t>
  </si>
  <si>
    <t>kakogawah_koko@pref.hyogo.lg.jp</t>
  </si>
  <si>
    <t>加古川西</t>
  </si>
  <si>
    <t>兵庫県立加古川西高等学校</t>
  </si>
  <si>
    <t>675-0037</t>
  </si>
  <si>
    <t>加古川市加古川町本町118</t>
  </si>
  <si>
    <t>079-424-2400</t>
  </si>
  <si>
    <t>kakogawan_koko@pref.hyogo.lg.jp</t>
  </si>
  <si>
    <t>加古川南</t>
  </si>
  <si>
    <t>兵庫県立加古川南高等学校</t>
  </si>
  <si>
    <t>675-0035</t>
  </si>
  <si>
    <t>加古川市加古川町友沢65-1</t>
  </si>
  <si>
    <t>079-421-2373</t>
  </si>
  <si>
    <t>kakogawam_koko@pref.hyogo.lg.jp</t>
  </si>
  <si>
    <t>東播工</t>
  </si>
  <si>
    <t>兵庫県立東播工業高等学校</t>
  </si>
  <si>
    <t>675-0057</t>
  </si>
  <si>
    <t>加古川市東神吉町神吉1748-1</t>
  </si>
  <si>
    <t>079-432-6861</t>
  </si>
  <si>
    <t>Toubank_hs@pref.hyogo.lg.jp</t>
  </si>
  <si>
    <t>西脇</t>
  </si>
  <si>
    <t>兵庫県立西脇高等学校</t>
  </si>
  <si>
    <t>677-0054</t>
  </si>
  <si>
    <t>西脇市野村町1794-60</t>
  </si>
  <si>
    <t>0795-22-3566</t>
  </si>
  <si>
    <t>Nishiwaki_hs@pref.hyogo.lg.jp</t>
  </si>
  <si>
    <t>西脇工</t>
    <rPh sb="0" eb="2">
      <t>ニシワキ</t>
    </rPh>
    <rPh sb="2" eb="3">
      <t>コウ</t>
    </rPh>
    <phoneticPr fontId="4"/>
  </si>
  <si>
    <t>兵庫県立西脇工業高等学校</t>
  </si>
  <si>
    <t>西脇市野村町1790</t>
  </si>
  <si>
    <t>0795-22-5506</t>
  </si>
  <si>
    <t>Nishiwakik_hs@pref.hyogo.lg.jp</t>
  </si>
  <si>
    <t>三木東</t>
  </si>
  <si>
    <t>兵庫県立三木東高等学校</t>
  </si>
  <si>
    <t>673-0434</t>
  </si>
  <si>
    <t>三木市別所町小林625-2</t>
  </si>
  <si>
    <t>0794-85-8000</t>
  </si>
  <si>
    <t>Mikih_hs@pref.hyogo.lg.jp</t>
  </si>
  <si>
    <t>三木</t>
  </si>
  <si>
    <t>兵庫県立三木高等学校</t>
  </si>
  <si>
    <t>673-0402</t>
  </si>
  <si>
    <t>三木市加佐931</t>
  </si>
  <si>
    <t>0794-82-5001</t>
  </si>
  <si>
    <t>Miki_hs@pref.hyogo.lg.jp</t>
  </si>
  <si>
    <t>三木北</t>
  </si>
  <si>
    <t>兵庫県立三木北高等学校</t>
  </si>
  <si>
    <t>673-0521</t>
  </si>
  <si>
    <t>三木市志染町青山6-25</t>
  </si>
  <si>
    <t>0794-85-6781</t>
  </si>
  <si>
    <t>Mikikita_hs@pref.hyogo.lg.jp</t>
  </si>
  <si>
    <t>高砂</t>
  </si>
  <si>
    <t>兵庫県立高砂高等学校</t>
  </si>
  <si>
    <t>676-0021</t>
  </si>
  <si>
    <t>高砂市高砂町朝日町2-5-1</t>
  </si>
  <si>
    <t>079-442-2371</t>
  </si>
  <si>
    <t>Takasago_hs@pref.hyogo.lg.jp</t>
  </si>
  <si>
    <t>高砂南</t>
  </si>
  <si>
    <t>兵庫県立高砂南高等学校</t>
  </si>
  <si>
    <t>676-0025</t>
  </si>
  <si>
    <t>高砂市西畑2-1-12</t>
  </si>
  <si>
    <t>079-443-5900</t>
  </si>
  <si>
    <t>Takasagom_hs@pref.hyogo.lg.jp</t>
  </si>
  <si>
    <t>松陽</t>
  </si>
  <si>
    <t>兵庫県立松陽高等学校</t>
  </si>
  <si>
    <t>676-0082</t>
  </si>
  <si>
    <t>高砂市曽根町2794-1</t>
  </si>
  <si>
    <t>079-447-4021</t>
  </si>
  <si>
    <t>Shouyou_hs@pref.hyogo.lg.jp</t>
  </si>
  <si>
    <t>小野</t>
  </si>
  <si>
    <t>兵庫県立小野高等学校</t>
  </si>
  <si>
    <t>675-1375</t>
  </si>
  <si>
    <t>小野市西本町518</t>
  </si>
  <si>
    <t>0794-63-2007</t>
  </si>
  <si>
    <t>Ono_hs@pref.hyogo.lg.jp</t>
  </si>
  <si>
    <t>小野工</t>
    <rPh sb="0" eb="2">
      <t>オノ</t>
    </rPh>
    <rPh sb="2" eb="3">
      <t>コウ</t>
    </rPh>
    <phoneticPr fontId="4"/>
  </si>
  <si>
    <t>兵庫県立小野工業高等学校</t>
    <rPh sb="4" eb="6">
      <t>オノ</t>
    </rPh>
    <rPh sb="6" eb="8">
      <t>コウギョウ</t>
    </rPh>
    <phoneticPr fontId="5"/>
  </si>
  <si>
    <t>675-1335</t>
  </si>
  <si>
    <t>小野市片山町1034-1</t>
  </si>
  <si>
    <t>0794-63-1941</t>
  </si>
  <si>
    <t>Onok_hs@pref.hyogo.lg.jp</t>
  </si>
  <si>
    <t>北条</t>
  </si>
  <si>
    <t>兵庫県立北条高等学校</t>
  </si>
  <si>
    <t>675-2241</t>
  </si>
  <si>
    <t>加西市段下町847-5</t>
  </si>
  <si>
    <t>0790-48-2311</t>
  </si>
  <si>
    <t>Houjyou_hs@pref.hyogo.lg.jp</t>
  </si>
  <si>
    <t>播磨農</t>
  </si>
  <si>
    <t>兵庫県立播磨農業高等学校</t>
  </si>
  <si>
    <t>675-2321</t>
  </si>
  <si>
    <t>加西市北条町東高室1236-1</t>
  </si>
  <si>
    <t>0790-42-1050</t>
  </si>
  <si>
    <t>Harimanou_hs@pref.hyogo.lg.jp</t>
  </si>
  <si>
    <t>吉川</t>
    <rPh sb="0" eb="2">
      <t>ヨシカワ</t>
    </rPh>
    <phoneticPr fontId="4"/>
  </si>
  <si>
    <t>兵庫県立吉川高等学校</t>
  </si>
  <si>
    <t>673-1129</t>
  </si>
  <si>
    <t>三木市吉川町渡瀬300-12</t>
    <rPh sb="0" eb="3">
      <t>ミキシ</t>
    </rPh>
    <phoneticPr fontId="2"/>
  </si>
  <si>
    <t>0794-73-0068</t>
  </si>
  <si>
    <t>Yokawa_hs@pref.hyogo.lg.jp</t>
  </si>
  <si>
    <t>社</t>
  </si>
  <si>
    <t>兵庫県立社高等学校</t>
  </si>
  <si>
    <t>673-1461</t>
  </si>
  <si>
    <t>加東市木梨1356-1</t>
  </si>
  <si>
    <t>0795-42-2055</t>
  </si>
  <si>
    <t>yashiro_koko@pref.hyogo.lg.jp</t>
  </si>
  <si>
    <t>多可</t>
  </si>
  <si>
    <t>兵庫県立多可高等学校</t>
  </si>
  <si>
    <t>679-1105</t>
  </si>
  <si>
    <t>多可郡多可町中区東山553</t>
  </si>
  <si>
    <t>0795-32-3214</t>
  </si>
  <si>
    <t>Taka_hs@pref.hyogo.lg.jp</t>
  </si>
  <si>
    <t>東播磨</t>
  </si>
  <si>
    <t>兵庫県立東播磨高等学校</t>
  </si>
  <si>
    <t>675-1127</t>
  </si>
  <si>
    <t>加古郡稲美町中一色594-2</t>
  </si>
  <si>
    <t>079-492-3111</t>
  </si>
  <si>
    <t>Hharima_hs@pref.hyogo.lg.jp</t>
  </si>
  <si>
    <t>播磨南</t>
  </si>
  <si>
    <t>兵庫県立播磨南高等学校</t>
  </si>
  <si>
    <t>675-0163</t>
  </si>
  <si>
    <t>加古郡播磨町古宮4-3-1</t>
  </si>
  <si>
    <t>078-944-1157</t>
  </si>
  <si>
    <t>Harimam_hs@pref.hyogo.lg.jp</t>
  </si>
  <si>
    <t>姫路別所</t>
  </si>
  <si>
    <t>兵庫県立姫路別所高等学校</t>
  </si>
  <si>
    <t>671-0223</t>
  </si>
  <si>
    <t>姫路市別所町北宿303-1</t>
  </si>
  <si>
    <t>079-253-0755</t>
  </si>
  <si>
    <t>Himejibessho_hs@pref.hyogo.lg.jp</t>
  </si>
  <si>
    <t>姫路東</t>
  </si>
  <si>
    <t>兵庫県立姫路東高等学校</t>
  </si>
  <si>
    <t>670-0012</t>
  </si>
  <si>
    <t>姫路市本町68-70</t>
  </si>
  <si>
    <t>079-285-1166</t>
  </si>
  <si>
    <t>Himejih_hs@pref.hyogo.lg.jp</t>
  </si>
  <si>
    <t>家島</t>
  </si>
  <si>
    <t>兵庫県立家島高等学校</t>
  </si>
  <si>
    <t>672-0102</t>
  </si>
  <si>
    <t>姫路市家島町宮1759-1</t>
  </si>
  <si>
    <t>079-325-0165</t>
  </si>
  <si>
    <t>Ieshima_hs@pref.hyogo.lg.jp</t>
  </si>
  <si>
    <t>姫路工</t>
  </si>
  <si>
    <t>兵庫県立姫路工業高等学校</t>
  </si>
  <si>
    <t>670-0871</t>
  </si>
  <si>
    <t>姫路市伊伝居600-1</t>
  </si>
  <si>
    <t>079-284-0111</t>
  </si>
  <si>
    <t>姫路西</t>
  </si>
  <si>
    <t>兵庫県立姫路西高等学校</t>
  </si>
  <si>
    <t>670-0877</t>
  </si>
  <si>
    <t>姫路市北八代2-1-33</t>
  </si>
  <si>
    <t>079-281-6621</t>
  </si>
  <si>
    <t>Himejins_hs@pref.hyogo.lg.jp</t>
  </si>
  <si>
    <t>飾磨工</t>
  </si>
  <si>
    <t>兵庫県立飾磨工業高等学校</t>
  </si>
  <si>
    <t>672-8064</t>
  </si>
  <si>
    <t>姫路市飾磨区細江319</t>
  </si>
  <si>
    <t>079-235-1951</t>
  </si>
  <si>
    <t>Shikamak_hs@pref.hyogo.lg.jp</t>
  </si>
  <si>
    <t>姫路商</t>
  </si>
  <si>
    <t>兵庫県立姫路商業高等学校</t>
  </si>
  <si>
    <t>670-0983</t>
  </si>
  <si>
    <t>姫路市井ノ口468</t>
  </si>
  <si>
    <t>079-298-0437</t>
  </si>
  <si>
    <t>Himejis_hs@pref.hyogo.lg.jp</t>
  </si>
  <si>
    <t>姫路南</t>
  </si>
  <si>
    <t>兵庫県立姫路南高等学校</t>
  </si>
  <si>
    <t>671-1143</t>
  </si>
  <si>
    <t>姫路市大津区天満191-5</t>
  </si>
  <si>
    <t>079-236-1835</t>
  </si>
  <si>
    <t>Himejim_hs@pref.hyogo.lg.jp</t>
  </si>
  <si>
    <t>網干</t>
  </si>
  <si>
    <t>兵庫県立網干高等学校</t>
  </si>
  <si>
    <t>671-1286</t>
  </si>
  <si>
    <t>姫路市網干区新在家259-1</t>
  </si>
  <si>
    <t>079-274-2014</t>
  </si>
  <si>
    <t>Aboshi_hs@pref.hyogo.lg.jp</t>
  </si>
  <si>
    <t>相生</t>
  </si>
  <si>
    <t>兵庫県立相生高等学校</t>
  </si>
  <si>
    <t>678-0001</t>
  </si>
  <si>
    <t>相生市山手1-722-10</t>
  </si>
  <si>
    <t>0791-23-0800</t>
  </si>
  <si>
    <t>Aioi_hs@pref.hyogo.lg.jp</t>
  </si>
  <si>
    <t>相生産</t>
    <rPh sb="0" eb="2">
      <t>アイオイ</t>
    </rPh>
    <rPh sb="2" eb="3">
      <t>サン</t>
    </rPh>
    <phoneticPr fontId="4"/>
  </si>
  <si>
    <t>兵庫県立相生産業高等学校</t>
  </si>
  <si>
    <t>678-0062</t>
  </si>
  <si>
    <t>相生市千尋町10-50</t>
  </si>
  <si>
    <t>0791-22-0595</t>
  </si>
  <si>
    <t>Aioisan_hs@pref.hyogo.lg.jp</t>
  </si>
  <si>
    <t>龍野北</t>
    <rPh sb="0" eb="2">
      <t>タツノ</t>
    </rPh>
    <rPh sb="2" eb="3">
      <t>キタ</t>
    </rPh>
    <phoneticPr fontId="4"/>
  </si>
  <si>
    <t>兵庫県立龍野北高等学校</t>
    <rPh sb="0" eb="3">
      <t>ヒョウゴケン</t>
    </rPh>
    <rPh sb="3" eb="4">
      <t>リツ</t>
    </rPh>
    <rPh sb="4" eb="6">
      <t>タツノ</t>
    </rPh>
    <rPh sb="6" eb="7">
      <t>キタ</t>
    </rPh>
    <rPh sb="7" eb="9">
      <t>コウトウ</t>
    </rPh>
    <rPh sb="9" eb="11">
      <t>ガッコウ</t>
    </rPh>
    <phoneticPr fontId="5"/>
  </si>
  <si>
    <t>679-4316</t>
  </si>
  <si>
    <t>たつの市新宮町芝田125-2</t>
    <rPh sb="3" eb="4">
      <t>シ</t>
    </rPh>
    <rPh sb="7" eb="8">
      <t>シバ</t>
    </rPh>
    <rPh sb="8" eb="9">
      <t>タ</t>
    </rPh>
    <phoneticPr fontId="2"/>
  </si>
  <si>
    <t>0791-75-2900</t>
  </si>
  <si>
    <t>Tatsunokita_hs@pref.hyogo.lg.jp</t>
  </si>
  <si>
    <t>龍野</t>
  </si>
  <si>
    <t>兵庫県立龍野高等学校</t>
  </si>
  <si>
    <t>679-4161</t>
  </si>
  <si>
    <t>たつの市龍野町日山554</t>
  </si>
  <si>
    <t>0791-62-0886</t>
  </si>
  <si>
    <t>Tatsuno_hs@pref.hyogo.lg.jp</t>
  </si>
  <si>
    <t>赤穂</t>
  </si>
  <si>
    <t>兵庫県立赤穂高等学校</t>
  </si>
  <si>
    <t>678-0225</t>
  </si>
  <si>
    <t>赤穂市海浜町139</t>
  </si>
  <si>
    <t>0791-43-2151</t>
  </si>
  <si>
    <t>Akou_hs@pref.hyogo.lg.jp</t>
  </si>
  <si>
    <t>夢前</t>
    <rPh sb="0" eb="2">
      <t>ユメサキ</t>
    </rPh>
    <phoneticPr fontId="4"/>
  </si>
  <si>
    <t>兵庫県立夢前高等学校</t>
  </si>
  <si>
    <t>671-2103</t>
  </si>
  <si>
    <t>姫路市夢前町前之庄643-1</t>
    <rPh sb="0" eb="3">
      <t>ヒメジシ</t>
    </rPh>
    <phoneticPr fontId="2"/>
  </si>
  <si>
    <t>079-336-0039</t>
  </si>
  <si>
    <t>Yumesaki_hs@pref.hyogo.lg.jp</t>
  </si>
  <si>
    <t>神崎</t>
  </si>
  <si>
    <t>兵庫県立神崎高等学校</t>
  </si>
  <si>
    <t>679-2415</t>
  </si>
  <si>
    <t>神崎郡神河町福本488-1</t>
  </si>
  <si>
    <t>0790-32-0209</t>
  </si>
  <si>
    <t>Kanzaki_hs@pref.hyogo.lg.jp</t>
  </si>
  <si>
    <t>福崎</t>
  </si>
  <si>
    <t>兵庫県立福崎高等学校</t>
  </si>
  <si>
    <t>679-2212</t>
  </si>
  <si>
    <t>神崎郡福崎町福田234-1</t>
  </si>
  <si>
    <t>0790-22-1200</t>
  </si>
  <si>
    <t>Fukusaki_hs@pref.hyogo.lg.jp</t>
  </si>
  <si>
    <t>香寺</t>
  </si>
  <si>
    <t>兵庫県立香寺高等学校</t>
  </si>
  <si>
    <t>679-2163</t>
  </si>
  <si>
    <t>姫路市香寺町土師547</t>
  </si>
  <si>
    <t>079-232-0048</t>
  </si>
  <si>
    <t>Koudera_hs@pref.hyogo.lg.jp</t>
  </si>
  <si>
    <t>太子</t>
  </si>
  <si>
    <t>兵庫県立太子高等学校</t>
  </si>
  <si>
    <t>671-1532</t>
  </si>
  <si>
    <t>揖保郡太子町糸井字糸井池19</t>
  </si>
  <si>
    <t>079-277-0123</t>
  </si>
  <si>
    <t>Taishi_hs@pref.hyogo.lg.jp</t>
  </si>
  <si>
    <t>上郡</t>
  </si>
  <si>
    <t>兵庫県立上郡高等学校</t>
  </si>
  <si>
    <t>678-1233</t>
  </si>
  <si>
    <t>赤穂郡上郡町大持207-1</t>
  </si>
  <si>
    <t>0791-52-0069</t>
  </si>
  <si>
    <t>Kamigoori_hs@pref.hyogo.lg.jp</t>
  </si>
  <si>
    <t>佐用</t>
  </si>
  <si>
    <t>兵庫県立佐用高等学校</t>
  </si>
  <si>
    <t>679-5381</t>
  </si>
  <si>
    <t>佐用郡佐用町佐用260</t>
  </si>
  <si>
    <t>0790-82-2434</t>
  </si>
  <si>
    <t>Sayou_hs@pref.hyogo.lg.jp</t>
  </si>
  <si>
    <t>山崎</t>
  </si>
  <si>
    <t>兵庫県立山崎高等学校</t>
  </si>
  <si>
    <t>671-2570</t>
  </si>
  <si>
    <t>宍粟市山崎町加生340</t>
  </si>
  <si>
    <t>0790-62-1730</t>
  </si>
  <si>
    <t>Yamasaki_hs@pref.hyogo.lg.jp</t>
  </si>
  <si>
    <t>伊和</t>
  </si>
  <si>
    <t>兵庫県立伊和高等学校</t>
  </si>
  <si>
    <t>671-4131</t>
  </si>
  <si>
    <t>宍粟市一宮町安積616-2</t>
  </si>
  <si>
    <t>0790-72-0240</t>
  </si>
  <si>
    <t>Iwa_hs@pref.hyogo.lg.jp</t>
  </si>
  <si>
    <t>千種</t>
  </si>
  <si>
    <t>兵庫県立千種高等学校</t>
  </si>
  <si>
    <t>671-3201</t>
  </si>
  <si>
    <t>宍粟市千種町千草727-2</t>
  </si>
  <si>
    <t>0790-76-2033</t>
  </si>
  <si>
    <t>Chikusa_hs@pref.hyogo.lg.jp</t>
  </si>
  <si>
    <t>姫路飾西</t>
  </si>
  <si>
    <t>兵庫県立姫路飾西高等学校</t>
  </si>
  <si>
    <t>671-2216</t>
  </si>
  <si>
    <t>姫路市飾西148-2</t>
  </si>
  <si>
    <t>079-266-5355</t>
  </si>
  <si>
    <t>Himejishikisai_hs@pref.hyogo.lg.jp</t>
  </si>
  <si>
    <t>有馬</t>
  </si>
  <si>
    <t>兵庫県立有馬高等学校</t>
  </si>
  <si>
    <t>669-1531</t>
  </si>
  <si>
    <t>三田市天神2-1-50</t>
  </si>
  <si>
    <t>079-563-2881</t>
  </si>
  <si>
    <t>Arima_hs@pref.hyogo.lg.jp</t>
  </si>
  <si>
    <t>柏原</t>
  </si>
  <si>
    <t>兵庫県立柏原高等学校</t>
  </si>
  <si>
    <t>669-3302</t>
  </si>
  <si>
    <t>丹波市柏原町東奥50</t>
  </si>
  <si>
    <t>0795-72-1166</t>
  </si>
  <si>
    <t>kaibara_koko@pref.hyogo.lg.jp</t>
  </si>
  <si>
    <t>氷上西</t>
    <rPh sb="0" eb="2">
      <t>ヒカミ</t>
    </rPh>
    <rPh sb="2" eb="3">
      <t>ニシ</t>
    </rPh>
    <phoneticPr fontId="4"/>
  </si>
  <si>
    <t>兵庫県立氷上西高等学校</t>
  </si>
  <si>
    <t>669-3811</t>
  </si>
  <si>
    <t>丹波市青垣町佐治378-3</t>
    <rPh sb="0" eb="2">
      <t>タンバ</t>
    </rPh>
    <rPh sb="2" eb="3">
      <t>シ</t>
    </rPh>
    <phoneticPr fontId="2"/>
  </si>
  <si>
    <t>0795-87-0146</t>
  </si>
  <si>
    <t>Hikamins_hs@pref.hyogo.lg.jp</t>
  </si>
  <si>
    <t>氷上</t>
    <rPh sb="0" eb="2">
      <t>ヒカミ</t>
    </rPh>
    <phoneticPr fontId="4"/>
  </si>
  <si>
    <t>兵庫県立氷上高等学校</t>
  </si>
  <si>
    <t>669-4141</t>
  </si>
  <si>
    <t>丹波市春日町黒井77</t>
    <rPh sb="0" eb="2">
      <t>タンバ</t>
    </rPh>
    <rPh sb="2" eb="3">
      <t>シ</t>
    </rPh>
    <phoneticPr fontId="2"/>
  </si>
  <si>
    <t>0795-74-0104</t>
  </si>
  <si>
    <t>Hikami_hs@pref.hyogo.lg.jp</t>
  </si>
  <si>
    <t>篠山鳳鳴</t>
  </si>
  <si>
    <t>兵庫県立篠山鳳鳴高等学校</t>
  </si>
  <si>
    <t>669-2318</t>
  </si>
  <si>
    <t>丹波篠山市大熊369</t>
  </si>
  <si>
    <t>079-552-0047</t>
  </si>
  <si>
    <t>Sasayamahoumei_hs@pref.hyogo.lg.jp</t>
  </si>
  <si>
    <t>篠山産</t>
  </si>
  <si>
    <t>兵庫県立篠山産業高等学校</t>
  </si>
  <si>
    <t>669-2341</t>
  </si>
  <si>
    <t>丹波篠山市郡家403-1</t>
  </si>
  <si>
    <t>079-552-1194</t>
  </si>
  <si>
    <t>Sasayamasangyo_hs@pref.hyogo.lg.jp</t>
  </si>
  <si>
    <t>篠山東雲</t>
  </si>
  <si>
    <t>兵庫県立篠山東雲高等学校</t>
  </si>
  <si>
    <t>669-2513</t>
  </si>
  <si>
    <t>丹波篠山市福住1260</t>
  </si>
  <si>
    <t>079-557-0039</t>
  </si>
  <si>
    <t>Sasayamashinonome_hs@pref.hyogo.lg.jp</t>
  </si>
  <si>
    <t>北摂三田</t>
  </si>
  <si>
    <t>兵庫県立北摂三田高等学校</t>
  </si>
  <si>
    <t>669-1545</t>
  </si>
  <si>
    <t>三田市狭間が丘1-1-1</t>
  </si>
  <si>
    <t>079-563-6711</t>
  </si>
  <si>
    <t>Hokusetsusanda_hs@pref.hyogo.lg.jp</t>
  </si>
  <si>
    <t>三田西陵</t>
  </si>
  <si>
    <t>兵庫県立三田西陵高等学校</t>
  </si>
  <si>
    <t>669-1324</t>
  </si>
  <si>
    <t>三田市ゆりのき台3-4</t>
  </si>
  <si>
    <t>079-565-5287</t>
  </si>
  <si>
    <t>Sandaseiryou_hs@pref.hyogo.lg.jp</t>
  </si>
  <si>
    <t>三田祥雲館</t>
  </si>
  <si>
    <t>兵庫県立三田祥雲館高等学校</t>
  </si>
  <si>
    <t>669-1337</t>
  </si>
  <si>
    <t>三田市学園1-1</t>
  </si>
  <si>
    <t>079-560-6080</t>
  </si>
  <si>
    <t>Sandashouunkan_hs@pref.hyogo.lg.jp</t>
  </si>
  <si>
    <t>豊岡</t>
  </si>
  <si>
    <t>兵庫県立豊岡高等学校</t>
  </si>
  <si>
    <t>668-0042</t>
  </si>
  <si>
    <t>豊岡市京町12-91</t>
  </si>
  <si>
    <t>0796-22-2111</t>
  </si>
  <si>
    <t>Toyooka_hs@pref.hyogo.lg.jp</t>
  </si>
  <si>
    <t>豊岡総合</t>
  </si>
  <si>
    <t>兵庫県立豊岡総合高等学校</t>
  </si>
  <si>
    <t>668-0023</t>
  </si>
  <si>
    <t>豊岡市加広町6-68</t>
  </si>
  <si>
    <t>0796-22-7177</t>
  </si>
  <si>
    <t>toyookasg_hs@pref.hyogo.lg.jp</t>
  </si>
  <si>
    <t>香住</t>
  </si>
  <si>
    <t>兵庫県立香住高等学校</t>
  </si>
  <si>
    <t>669-6563</t>
  </si>
  <si>
    <t>美方郡香美町香住区矢田40-1</t>
  </si>
  <si>
    <t>0796-36-1181</t>
  </si>
  <si>
    <t>Kasumi_hs@pref.hyogo.lg.jp</t>
  </si>
  <si>
    <t>日高</t>
    <rPh sb="0" eb="2">
      <t>ヒダカ</t>
    </rPh>
    <phoneticPr fontId="4"/>
  </si>
  <si>
    <t>兵庫県立日高高等学校</t>
  </si>
  <si>
    <t>669-5302</t>
  </si>
  <si>
    <t>豊岡市日高町岩中1</t>
    <rPh sb="0" eb="3">
      <t>トヨオカシ</t>
    </rPh>
    <phoneticPr fontId="2"/>
  </si>
  <si>
    <t>0796-42-1133</t>
  </si>
  <si>
    <t>Hidaka_hs@pref.hyogo.lg.jp</t>
  </si>
  <si>
    <t>出石</t>
  </si>
  <si>
    <t>兵庫県立出石高等学校</t>
  </si>
  <si>
    <t>668-0211</t>
  </si>
  <si>
    <t>豊岡市出石町下谷35-1</t>
  </si>
  <si>
    <t>0796-52-3131</t>
  </si>
  <si>
    <t>Izushi_hs@pref.hyogo.lg.jp</t>
  </si>
  <si>
    <t>村岡</t>
  </si>
  <si>
    <t>兵庫県立村岡高等学校</t>
  </si>
  <si>
    <t>667-1311</t>
  </si>
  <si>
    <t>美方郡香美町村岡区村岡2931</t>
  </si>
  <si>
    <t>0796-94-0201</t>
  </si>
  <si>
    <t>Muraoka_hs@pref.hyogo.lg.jp</t>
  </si>
  <si>
    <t>浜坂</t>
  </si>
  <si>
    <t>兵庫県立浜坂高等学校</t>
  </si>
  <si>
    <t>669-6701</t>
  </si>
  <si>
    <t>美方郡新温泉町芦屋853-2</t>
  </si>
  <si>
    <t>0796-82-3174</t>
  </si>
  <si>
    <t>Hamasaka_hs@pref.hyogo.lg.jp</t>
  </si>
  <si>
    <t>生野</t>
  </si>
  <si>
    <t>兵庫県立生野高等学校</t>
  </si>
  <si>
    <t>679-3311</t>
  </si>
  <si>
    <t>朝来市生野町真弓432-1</t>
  </si>
  <si>
    <t>079-679-3123</t>
  </si>
  <si>
    <t>Ikuno_hs@pref.hyogo.lg.jp</t>
  </si>
  <si>
    <t>和田山</t>
  </si>
  <si>
    <t>兵庫県立和田山高等学校</t>
  </si>
  <si>
    <t>669-5215</t>
  </si>
  <si>
    <t>朝来市和田山町枚田岡376-1</t>
  </si>
  <si>
    <t>079-672-3269</t>
  </si>
  <si>
    <t>Wadayama_hs@pref.hyogo.lg.jp</t>
  </si>
  <si>
    <t>八鹿</t>
  </si>
  <si>
    <t>兵庫県立八鹿高等学校</t>
  </si>
  <si>
    <t>667-0031</t>
  </si>
  <si>
    <t>養父市八鹿町九鹿85</t>
  </si>
  <si>
    <t>079-662-2176</t>
  </si>
  <si>
    <t>Youka_hs@pref.hyogo.lg.jp</t>
  </si>
  <si>
    <t>但馬農</t>
  </si>
  <si>
    <t>兵庫県立但馬農業高等学校</t>
  </si>
  <si>
    <t>667-0043</t>
  </si>
  <si>
    <t>養父市八鹿町高柳300-1</t>
  </si>
  <si>
    <t>079-662-6107</t>
  </si>
  <si>
    <t>Tajimanou_hs@pref.hyogo.lg.jp</t>
  </si>
  <si>
    <t>洲本</t>
  </si>
  <si>
    <t>兵庫県立洲本高等学校</t>
  </si>
  <si>
    <t>656-0053</t>
  </si>
  <si>
    <t>洲本市上物部2-8-5</t>
  </si>
  <si>
    <t>0799-22-1550</t>
  </si>
  <si>
    <t>sumoto_koko@pref.hyogo.lg.jp</t>
  </si>
  <si>
    <t>洲本実</t>
  </si>
  <si>
    <t>兵庫県立洲本実業高等学校</t>
  </si>
  <si>
    <t>656-0012</t>
  </si>
  <si>
    <t>洲本市宇山2-8-65</t>
  </si>
  <si>
    <t>0799-22-1240</t>
  </si>
  <si>
    <t>sumotoj_koko@pref.hyogo.lg.jp</t>
  </si>
  <si>
    <t>津名</t>
    <rPh sb="0" eb="2">
      <t>ツナ</t>
    </rPh>
    <phoneticPr fontId="4"/>
  </si>
  <si>
    <t>兵庫県立津名高等学校</t>
  </si>
  <si>
    <t>656-2131</t>
  </si>
  <si>
    <t>淡路市志筑249-1</t>
    <rPh sb="0" eb="2">
      <t>アワジ</t>
    </rPh>
    <rPh sb="2" eb="3">
      <t>シ</t>
    </rPh>
    <phoneticPr fontId="2"/>
  </si>
  <si>
    <t>0799-62-0071</t>
  </si>
  <si>
    <t>Tsuna_hs@pref.hyogo.lg.jp</t>
  </si>
  <si>
    <t>淡路</t>
  </si>
  <si>
    <t>兵庫県立淡路高等学校</t>
  </si>
  <si>
    <t>656-1711</t>
  </si>
  <si>
    <t>淡路市富島171-2</t>
  </si>
  <si>
    <t>0799-82-1137</t>
  </si>
  <si>
    <t>Awaji_hs@pref.hyogo.lg.jp</t>
  </si>
  <si>
    <t>淡路三原</t>
  </si>
  <si>
    <t>兵庫県立淡路三原高等学校</t>
  </si>
  <si>
    <t>656-0461</t>
  </si>
  <si>
    <t>南あわじ市市円行寺345-1</t>
  </si>
  <si>
    <t>0799-42-0048</t>
  </si>
  <si>
    <t>awajimihara_hs@pref.hyogo.lg.jp</t>
  </si>
  <si>
    <t>県立大附</t>
    <rPh sb="0" eb="2">
      <t>ケンリツ</t>
    </rPh>
    <rPh sb="2" eb="3">
      <t>ダイ</t>
    </rPh>
    <rPh sb="3" eb="4">
      <t>フ</t>
    </rPh>
    <phoneticPr fontId="4"/>
  </si>
  <si>
    <t>兵庫県立大学附属高等学校</t>
    <rPh sb="0" eb="2">
      <t>ヒョウゴ</t>
    </rPh>
    <rPh sb="2" eb="4">
      <t>ケンリツ</t>
    </rPh>
    <phoneticPr fontId="5"/>
  </si>
  <si>
    <t>678-1205</t>
  </si>
  <si>
    <t>赤穂郡上郡町光都3-11-1</t>
  </si>
  <si>
    <t>0791-58-0722</t>
  </si>
  <si>
    <t>fuzokuk@ofc.u-hyogo.ac.jp</t>
  </si>
  <si>
    <t>兵庫県立神戸工業高等学校</t>
  </si>
  <si>
    <t>神戸市兵庫区和田宮通2-1-63</t>
  </si>
  <si>
    <t>078-651-2811</t>
  </si>
  <si>
    <t>Kobekg_hs@pref.hyogo.lg.jp</t>
  </si>
  <si>
    <t>湊川</t>
  </si>
  <si>
    <t>兵庫県立湊川高等学校</t>
  </si>
  <si>
    <t>078-691-7406</t>
  </si>
  <si>
    <t>Minatogawa_hs@pref.hyogo.lg.jp</t>
  </si>
  <si>
    <t>長田商</t>
  </si>
  <si>
    <t>兵庫県立長田商業高等学校</t>
  </si>
  <si>
    <t>078-631-0616</t>
  </si>
  <si>
    <t>神崎工</t>
    <rPh sb="0" eb="2">
      <t>カンザキ</t>
    </rPh>
    <rPh sb="2" eb="3">
      <t>コウ</t>
    </rPh>
    <phoneticPr fontId="4"/>
  </si>
  <si>
    <t>兵庫県立神崎工業高等学校</t>
  </si>
  <si>
    <t>06-6481-5503</t>
  </si>
  <si>
    <t>Kanzakis_hs@pref.hyogo.lg.jp</t>
  </si>
  <si>
    <t>西宮香風</t>
    <rPh sb="0" eb="2">
      <t>ニシノミヤ</t>
    </rPh>
    <rPh sb="2" eb="4">
      <t>コウフウ</t>
    </rPh>
    <phoneticPr fontId="4"/>
  </si>
  <si>
    <t>兵庫県立西宮香風高等学校</t>
    <rPh sb="4" eb="6">
      <t>ニシノミヤ</t>
    </rPh>
    <rPh sb="6" eb="8">
      <t>コウフウ</t>
    </rPh>
    <phoneticPr fontId="5"/>
  </si>
  <si>
    <t>662-0943</t>
  </si>
  <si>
    <t>西宮市建石町7-43</t>
    <rPh sb="0" eb="3">
      <t>ニシノミヤシ</t>
    </rPh>
    <rPh sb="3" eb="6">
      <t>タテイシチョウ</t>
    </rPh>
    <phoneticPr fontId="2"/>
  </si>
  <si>
    <t>0798-39-1017</t>
  </si>
  <si>
    <t>Nishinomiyakoufuu_hs@pref.hyogo.lg.jp</t>
  </si>
  <si>
    <t>兵庫県立有馬（定）高等学校</t>
    <rPh sb="7" eb="8">
      <t>テイ</t>
    </rPh>
    <phoneticPr fontId="5"/>
  </si>
  <si>
    <t>錦城</t>
  </si>
  <si>
    <t>兵庫県立錦城高等学校</t>
  </si>
  <si>
    <t>078-928-3749</t>
  </si>
  <si>
    <t>Kinjyou_hs@pref.hyogo.lg.jp</t>
  </si>
  <si>
    <t>兵庫県立農業（定）高等学校</t>
    <rPh sb="4" eb="6">
      <t>ノウギョウ</t>
    </rPh>
    <rPh sb="7" eb="8">
      <t>サダム</t>
    </rPh>
    <rPh sb="9" eb="11">
      <t>コウトウ</t>
    </rPh>
    <phoneticPr fontId="1"/>
  </si>
  <si>
    <t>加古川市平岡町新在家902-4</t>
    <rPh sb="0" eb="4">
      <t>カコガワシ</t>
    </rPh>
    <rPh sb="4" eb="6">
      <t>ヒラオカ</t>
    </rPh>
    <rPh sb="6" eb="7">
      <t>チョウ</t>
    </rPh>
    <rPh sb="7" eb="10">
      <t>シンザイケ</t>
    </rPh>
    <phoneticPr fontId="1"/>
  </si>
  <si>
    <t>079-424-2996</t>
  </si>
  <si>
    <t>西脇北</t>
    <rPh sb="0" eb="2">
      <t>ニシワキ</t>
    </rPh>
    <rPh sb="2" eb="3">
      <t>キタ</t>
    </rPh>
    <phoneticPr fontId="4"/>
  </si>
  <si>
    <t>兵庫県立西脇北高等学校</t>
  </si>
  <si>
    <t>677-0014</t>
  </si>
  <si>
    <t>西脇市郷瀬町669-32</t>
  </si>
  <si>
    <t>0795-22-5850</t>
  </si>
  <si>
    <t>Nishiwakikita_hs@pref.hyogo.lg.jp</t>
  </si>
  <si>
    <t>兵庫県立松陽（定）高等学校</t>
    <rPh sb="4" eb="6">
      <t>ショウヨウ</t>
    </rPh>
    <rPh sb="7" eb="8">
      <t>テイ</t>
    </rPh>
    <phoneticPr fontId="5"/>
  </si>
  <si>
    <t>高砂市曽根町字中浜2794-1</t>
  </si>
  <si>
    <t>兵庫県立小野工業（定）高等学校</t>
    <rPh sb="9" eb="10">
      <t>テイ</t>
    </rPh>
    <phoneticPr fontId="5"/>
  </si>
  <si>
    <t>姫路北</t>
  </si>
  <si>
    <t>兵庫県立姫路北高等学校</t>
  </si>
  <si>
    <t>079-281-0118</t>
  </si>
  <si>
    <t>Himejikita_hs@pref.hyogo.lg.jp</t>
  </si>
  <si>
    <t>兵庫県立飾磨工業（多）高等学校</t>
    <rPh sb="4" eb="6">
      <t>シカマ</t>
    </rPh>
    <rPh sb="6" eb="8">
      <t>コウギョウ</t>
    </rPh>
    <rPh sb="9" eb="10">
      <t>タ</t>
    </rPh>
    <rPh sb="11" eb="13">
      <t>コウトウ</t>
    </rPh>
    <phoneticPr fontId="1"/>
  </si>
  <si>
    <t>姫路市飾磨区細江319</t>
    <rPh sb="0" eb="3">
      <t>ヒメジシ</t>
    </rPh>
    <rPh sb="3" eb="6">
      <t>シカマク</t>
    </rPh>
    <rPh sb="6" eb="8">
      <t>ホソエ</t>
    </rPh>
    <phoneticPr fontId="1"/>
  </si>
  <si>
    <t>兵庫県立相生産業（定）高等学校</t>
    <rPh sb="4" eb="6">
      <t>アイオイ</t>
    </rPh>
    <rPh sb="9" eb="10">
      <t>テイ</t>
    </rPh>
    <phoneticPr fontId="5"/>
  </si>
  <si>
    <t>兵庫県立龍野北(定）高等学校</t>
    <rPh sb="0" eb="3">
      <t>ヒョウゴケン</t>
    </rPh>
    <rPh sb="3" eb="4">
      <t>リツ</t>
    </rPh>
    <rPh sb="4" eb="6">
      <t>タツノ</t>
    </rPh>
    <rPh sb="6" eb="7">
      <t>キタ</t>
    </rPh>
    <rPh sb="8" eb="9">
      <t>テイ</t>
    </rPh>
    <rPh sb="10" eb="12">
      <t>コウトウ</t>
    </rPh>
    <rPh sb="12" eb="14">
      <t>ガッコウ</t>
    </rPh>
    <phoneticPr fontId="5"/>
  </si>
  <si>
    <t>兵庫県立赤穂（定）高等学校</t>
    <rPh sb="4" eb="6">
      <t>アコウ</t>
    </rPh>
    <rPh sb="7" eb="8">
      <t>テイ</t>
    </rPh>
    <rPh sb="9" eb="11">
      <t>コウトウ</t>
    </rPh>
    <phoneticPr fontId="5"/>
  </si>
  <si>
    <t>赤穂市海浜町139</t>
    <rPh sb="0" eb="3">
      <t>アコウシ</t>
    </rPh>
    <rPh sb="3" eb="6">
      <t>カイヒンチョウ</t>
    </rPh>
    <phoneticPr fontId="2"/>
  </si>
  <si>
    <t>0791-43-2214</t>
  </si>
  <si>
    <t>兵庫県立豊岡（定）高等学校</t>
    <rPh sb="4" eb="6">
      <t>トヨオカ</t>
    </rPh>
    <rPh sb="7" eb="8">
      <t>テイ</t>
    </rPh>
    <rPh sb="9" eb="11">
      <t>コウトウ</t>
    </rPh>
    <phoneticPr fontId="5"/>
  </si>
  <si>
    <t>豊岡市京町12-91</t>
    <rPh sb="0" eb="3">
      <t>トヨオカシ</t>
    </rPh>
    <rPh sb="3" eb="4">
      <t>キョウ</t>
    </rPh>
    <rPh sb="4" eb="5">
      <t>マチ</t>
    </rPh>
    <phoneticPr fontId="1"/>
  </si>
  <si>
    <t>兵庫県立洲本（定）高等学校</t>
    <rPh sb="4" eb="6">
      <t>スモト</t>
    </rPh>
    <rPh sb="7" eb="8">
      <t>テイ</t>
    </rPh>
    <rPh sb="9" eb="11">
      <t>コウトウ</t>
    </rPh>
    <phoneticPr fontId="5"/>
  </si>
  <si>
    <t>青雲</t>
  </si>
  <si>
    <t>兵庫県立青雲高等学校</t>
  </si>
  <si>
    <t>078-641-4200</t>
  </si>
  <si>
    <t>Seiun_hs@pref.hyogo.lg.jp</t>
  </si>
  <si>
    <t>兵庫県立網干（通）高等学校</t>
    <rPh sb="4" eb="6">
      <t>アボシ</t>
    </rPh>
    <rPh sb="7" eb="8">
      <t>ツウ</t>
    </rPh>
    <rPh sb="9" eb="11">
      <t>コウトウ</t>
    </rPh>
    <phoneticPr fontId="1"/>
  </si>
  <si>
    <t>阪神昆陽</t>
    <rPh sb="0" eb="2">
      <t>ハンシン</t>
    </rPh>
    <rPh sb="2" eb="4">
      <t>コヤ</t>
    </rPh>
    <phoneticPr fontId="4"/>
  </si>
  <si>
    <t>兵庫県立阪神昆陽高等学校</t>
    <rPh sb="0" eb="2">
      <t>ヒョウゴ</t>
    </rPh>
    <rPh sb="2" eb="4">
      <t>ケンリツ</t>
    </rPh>
    <rPh sb="4" eb="6">
      <t>ハンシン</t>
    </rPh>
    <rPh sb="6" eb="8">
      <t>コヤ</t>
    </rPh>
    <rPh sb="8" eb="10">
      <t>コウトウ</t>
    </rPh>
    <rPh sb="10" eb="12">
      <t>ガッコウ</t>
    </rPh>
    <phoneticPr fontId="5"/>
  </si>
  <si>
    <t>664-0027</t>
  </si>
  <si>
    <t>伊丹市池尻7-108</t>
    <rPh sb="0" eb="3">
      <t>イタミシ</t>
    </rPh>
    <rPh sb="3" eb="5">
      <t>イケジリ</t>
    </rPh>
    <phoneticPr fontId="2"/>
  </si>
  <si>
    <t>072-773-5145</t>
  </si>
  <si>
    <t>koya_hs@pref.hyogo.lg.jp</t>
  </si>
  <si>
    <t>葺合</t>
    <rPh sb="0" eb="2">
      <t>フキアイ</t>
    </rPh>
    <phoneticPr fontId="4"/>
  </si>
  <si>
    <t>神戸市立葺合高等学校</t>
  </si>
  <si>
    <t>651-0054</t>
  </si>
  <si>
    <t>神戸市中央区野崎通1-1-1　</t>
  </si>
  <si>
    <t>078-291-0771</t>
  </si>
  <si>
    <t>六甲アイ</t>
    <rPh sb="0" eb="2">
      <t>ロッコウ</t>
    </rPh>
    <phoneticPr fontId="4"/>
  </si>
  <si>
    <t>神戸市立六甲ｱｲﾗﾝﾄﾞ高等学校</t>
  </si>
  <si>
    <t>658-0032</t>
  </si>
  <si>
    <t>神戸市東灘区向洋町中4-4　</t>
  </si>
  <si>
    <t>078-858-4000</t>
  </si>
  <si>
    <t>須磨翔風</t>
  </si>
  <si>
    <t>神戸市立須磨翔風高等学校</t>
    <rPh sb="0" eb="4">
      <t>コウベシリツ</t>
    </rPh>
    <rPh sb="4" eb="6">
      <t>スマ</t>
    </rPh>
    <rPh sb="6" eb="7">
      <t>ショウ</t>
    </rPh>
    <rPh sb="7" eb="8">
      <t>カゼ</t>
    </rPh>
    <rPh sb="8" eb="10">
      <t>コウトウ</t>
    </rPh>
    <rPh sb="10" eb="12">
      <t>ガッコウ</t>
    </rPh>
    <phoneticPr fontId="5"/>
  </si>
  <si>
    <t>654-0155</t>
  </si>
  <si>
    <t>神戸市須磨区西落合1-1-5</t>
    <rPh sb="0" eb="3">
      <t>コウベシ</t>
    </rPh>
    <rPh sb="3" eb="6">
      <t>スマク</t>
    </rPh>
    <rPh sb="6" eb="9">
      <t>ニシオチアイ</t>
    </rPh>
    <phoneticPr fontId="2"/>
  </si>
  <si>
    <t>078-798-4155</t>
  </si>
  <si>
    <t>smsf-hs@kobe-c.ed.jp</t>
  </si>
  <si>
    <t>神戸科技</t>
    <rPh sb="0" eb="2">
      <t>コウベ</t>
    </rPh>
    <rPh sb="2" eb="4">
      <t>カギ</t>
    </rPh>
    <phoneticPr fontId="4"/>
  </si>
  <si>
    <t>神戸市立科学技術高等学校</t>
    <rPh sb="4" eb="6">
      <t>カガク</t>
    </rPh>
    <rPh sb="6" eb="8">
      <t>ギジュツ</t>
    </rPh>
    <phoneticPr fontId="5"/>
  </si>
  <si>
    <t>651-0072</t>
  </si>
  <si>
    <t>神戸市中央区脇浜町1-4-70</t>
    <rPh sb="0" eb="3">
      <t>コウベシ</t>
    </rPh>
    <rPh sb="3" eb="6">
      <t>チュウオウク</t>
    </rPh>
    <rPh sb="6" eb="9">
      <t>ワキノハマチョウ</t>
    </rPh>
    <phoneticPr fontId="2"/>
  </si>
  <si>
    <t>078-272-9900</t>
  </si>
  <si>
    <t>神港橘</t>
    <rPh sb="0" eb="2">
      <t>シンコウ</t>
    </rPh>
    <rPh sb="2" eb="3">
      <t>タチバナ</t>
    </rPh>
    <phoneticPr fontId="4"/>
  </si>
  <si>
    <t>神戸市立神港橘高等学校</t>
    <rPh sb="4" eb="6">
      <t>シンコウ</t>
    </rPh>
    <rPh sb="6" eb="7">
      <t>タチバナ</t>
    </rPh>
    <rPh sb="7" eb="9">
      <t>コウトウ</t>
    </rPh>
    <phoneticPr fontId="5"/>
  </si>
  <si>
    <t>652-0043</t>
  </si>
  <si>
    <t>神戸市兵庫区会下山町3-16-1</t>
  </si>
  <si>
    <t>078-579-3650</t>
  </si>
  <si>
    <t>市尼崎</t>
    <rPh sb="0" eb="1">
      <t>シ</t>
    </rPh>
    <rPh sb="1" eb="3">
      <t>アマガサキ</t>
    </rPh>
    <phoneticPr fontId="4"/>
  </si>
  <si>
    <t>尼崎市立尼崎高等学校</t>
  </si>
  <si>
    <t>661-0014</t>
  </si>
  <si>
    <t>尼崎市上ノ島町1-38-1　　　</t>
  </si>
  <si>
    <t>06-6429-0169</t>
  </si>
  <si>
    <t>尼崎双星</t>
  </si>
  <si>
    <t>尼崎市立尼崎双星高等学</t>
    <rPh sb="0" eb="4">
      <t>アマガサキシリツ</t>
    </rPh>
    <rPh sb="4" eb="6">
      <t>アマガサキ</t>
    </rPh>
    <rPh sb="6" eb="7">
      <t>ソウ</t>
    </rPh>
    <rPh sb="7" eb="8">
      <t>ホシ</t>
    </rPh>
    <rPh sb="8" eb="10">
      <t>コウトウ</t>
    </rPh>
    <rPh sb="10" eb="11">
      <t>ガク</t>
    </rPh>
    <phoneticPr fontId="5"/>
  </si>
  <si>
    <t>661-0983</t>
  </si>
  <si>
    <t>尼崎市口田中2-8-1</t>
    <rPh sb="0" eb="3">
      <t>アマガサキシ</t>
    </rPh>
    <rPh sb="3" eb="4">
      <t>クチ</t>
    </rPh>
    <rPh sb="4" eb="6">
      <t>タナカ</t>
    </rPh>
    <phoneticPr fontId="2"/>
  </si>
  <si>
    <t>06-6491-7000</t>
  </si>
  <si>
    <t/>
  </si>
  <si>
    <t>市西宮</t>
    <rPh sb="0" eb="1">
      <t>シ</t>
    </rPh>
    <rPh sb="1" eb="3">
      <t>ニシノミヤ</t>
    </rPh>
    <phoneticPr fontId="4"/>
  </si>
  <si>
    <t>西宮市立西宮高等学校</t>
  </si>
  <si>
    <t>662-0872</t>
  </si>
  <si>
    <t>西宮市高座町14-117　　　　</t>
  </si>
  <si>
    <t>西宮東</t>
    <rPh sb="0" eb="2">
      <t>ニシノミヤ</t>
    </rPh>
    <rPh sb="2" eb="3">
      <t>ヒガシ</t>
    </rPh>
    <phoneticPr fontId="4"/>
  </si>
  <si>
    <t>西宮市立西宮東高等学校</t>
  </si>
  <si>
    <t>663-8185</t>
  </si>
  <si>
    <t>西宮市古川町1-12　　　　　　　</t>
  </si>
  <si>
    <t>0798-47-6013</t>
  </si>
  <si>
    <t>nishihh1@edu.nishi.or.jp</t>
  </si>
  <si>
    <t>市伊丹</t>
    <rPh sb="0" eb="1">
      <t>シ</t>
    </rPh>
    <rPh sb="1" eb="3">
      <t>イタミ</t>
    </rPh>
    <phoneticPr fontId="4"/>
  </si>
  <si>
    <t>伊丹市立伊丹高等学校</t>
  </si>
  <si>
    <t>664-0857</t>
  </si>
  <si>
    <t>伊丹市行基町4-1　　</t>
    <rPh sb="0" eb="3">
      <t>イタミシ</t>
    </rPh>
    <rPh sb="3" eb="6">
      <t>ギョウキチョウ</t>
    </rPh>
    <phoneticPr fontId="2"/>
  </si>
  <si>
    <t>072-772-2040</t>
  </si>
  <si>
    <t>h_zitami@itami.ed.jp</t>
  </si>
  <si>
    <t>明石商</t>
    <rPh sb="0" eb="2">
      <t>アカシ</t>
    </rPh>
    <rPh sb="2" eb="3">
      <t>ショウ</t>
    </rPh>
    <phoneticPr fontId="4"/>
  </si>
  <si>
    <t>明石市立明石商業高等学校</t>
    <rPh sb="0" eb="2">
      <t>アカシ</t>
    </rPh>
    <rPh sb="2" eb="3">
      <t>シ</t>
    </rPh>
    <rPh sb="4" eb="6">
      <t>アカシ</t>
    </rPh>
    <rPh sb="6" eb="8">
      <t>ショウギョウ</t>
    </rPh>
    <rPh sb="8" eb="9">
      <t>コウ</t>
    </rPh>
    <phoneticPr fontId="5"/>
  </si>
  <si>
    <t>674-0072</t>
  </si>
  <si>
    <t>明石市魚住町長坂寺字宮西1250</t>
  </si>
  <si>
    <t>078-918-5950</t>
  </si>
  <si>
    <t>webmaster@akashi-ch.ed.jp</t>
  </si>
  <si>
    <t>姫路市立姫路高等学校</t>
  </si>
  <si>
    <t>670-0083</t>
  </si>
  <si>
    <t>姫路市辻井9-1-10　　　　　</t>
  </si>
  <si>
    <t>079-297-2753</t>
  </si>
  <si>
    <t>himeji-hs@himeji-hyg.ed.jp</t>
  </si>
  <si>
    <t>琴丘</t>
    <rPh sb="0" eb="1">
      <t>コト</t>
    </rPh>
    <rPh sb="1" eb="2">
      <t>オカ</t>
    </rPh>
    <phoneticPr fontId="4"/>
  </si>
  <si>
    <t>姫路市立琴丘高等学校</t>
  </si>
  <si>
    <t>670-0052</t>
  </si>
  <si>
    <t>姫路市今宿668　　　　　　　　　</t>
  </si>
  <si>
    <t>079-292-4925</t>
  </si>
  <si>
    <t>kyo-kotogaoka-kga@city.himeji.lg.jp</t>
  </si>
  <si>
    <t>飾磨</t>
    <rPh sb="0" eb="2">
      <t>シカマ</t>
    </rPh>
    <phoneticPr fontId="4"/>
  </si>
  <si>
    <t>姫路市立飾磨高等学校</t>
  </si>
  <si>
    <t>672-8031</t>
  </si>
  <si>
    <t>姫路市飾磨区妻鹿672　　</t>
  </si>
  <si>
    <t>079-245-1121</t>
  </si>
  <si>
    <t>shikama-hs@himeji-hyg.ed.jp</t>
  </si>
  <si>
    <t>神戸市立摩耶兵庫高等学校</t>
  </si>
  <si>
    <t>650-0044</t>
  </si>
  <si>
    <t>神戸市中央区東川崎町１-3-8</t>
  </si>
  <si>
    <t>078-360-1316</t>
  </si>
  <si>
    <t>神戸市立楠高等学校</t>
  </si>
  <si>
    <t>652-0045</t>
  </si>
  <si>
    <t>神戸市兵庫区松本通1-1-1　　　</t>
  </si>
  <si>
    <t>078-521-4700</t>
  </si>
  <si>
    <t>神戸市立神戸工科高等学校</t>
    <rPh sb="4" eb="6">
      <t>コウベ</t>
    </rPh>
    <rPh sb="7" eb="8">
      <t>カ</t>
    </rPh>
    <phoneticPr fontId="5"/>
  </si>
  <si>
    <t>078-272-9910</t>
  </si>
  <si>
    <t>尼崎市立琴ノ浦高等学校</t>
    <rPh sb="0" eb="2">
      <t>アマガサキ</t>
    </rPh>
    <rPh sb="2" eb="4">
      <t>イチリツ</t>
    </rPh>
    <rPh sb="4" eb="5">
      <t>コト</t>
    </rPh>
    <rPh sb="6" eb="7">
      <t>ウラ</t>
    </rPh>
    <rPh sb="7" eb="11">
      <t>コウトウガッコウ</t>
    </rPh>
    <phoneticPr fontId="5"/>
  </si>
  <si>
    <t>660-0826</t>
  </si>
  <si>
    <t>尼崎市北城内47-1　　　　　　　</t>
  </si>
  <si>
    <t>06-6481-8460</t>
  </si>
  <si>
    <t>西神戸高特</t>
    <rPh sb="4" eb="5">
      <t>トク</t>
    </rPh>
    <phoneticPr fontId="3"/>
  </si>
  <si>
    <t>兵庫県立西神戸特別支援学校</t>
  </si>
  <si>
    <t>651-2204</t>
  </si>
  <si>
    <t>神戸市西区押部谷町高和1557-1</t>
  </si>
  <si>
    <t>078-991-2050</t>
  </si>
  <si>
    <t>nskobe_shien@pref.hyogo.lg.jp</t>
  </si>
  <si>
    <t>兵庫県立視覚特別支援学校</t>
  </si>
  <si>
    <t>655-0884</t>
  </si>
  <si>
    <t>神戸市垂水区城が山4-2-1</t>
  </si>
  <si>
    <t>078-751-3291</t>
  </si>
  <si>
    <t>Shikakushien@pref.hyogo.lg.jp</t>
  </si>
  <si>
    <t>兵庫県立出石特別支援学校</t>
  </si>
  <si>
    <t>668-0204</t>
  </si>
  <si>
    <t>豊岡市出石町宮内2-8</t>
  </si>
  <si>
    <t>0796-52-3565</t>
  </si>
  <si>
    <t>Izushi_shien@pref.hyogo.lg.jp</t>
  </si>
  <si>
    <t>和田山特</t>
  </si>
  <si>
    <t>兵庫県立和田山特別支援学校</t>
  </si>
  <si>
    <t>669-5252</t>
  </si>
  <si>
    <t>朝来市和田山町竹田字雀田1987-1</t>
  </si>
  <si>
    <t>079-674-0214</t>
  </si>
  <si>
    <t>Wadayama_shien@pref.hyogo.lg.jp</t>
  </si>
  <si>
    <t>655-0013</t>
  </si>
  <si>
    <t>神戸市垂水区福田1-3-1</t>
  </si>
  <si>
    <t>078-709-9301</t>
  </si>
  <si>
    <t>Kobe_chokaku@pref.hyogo.lg.jp</t>
  </si>
  <si>
    <t>いなみ野特</t>
  </si>
  <si>
    <t>兵庫県立いなみ野特別支援学校</t>
  </si>
  <si>
    <t>675-1114</t>
  </si>
  <si>
    <t>加古郡稲美町国安1284-1</t>
  </si>
  <si>
    <t>079-492-6161</t>
  </si>
  <si>
    <t>Inamino_shien@pref.hyogo.lg.jp</t>
  </si>
  <si>
    <t>兵庫県立播磨特別支援学校</t>
  </si>
  <si>
    <t>679-4002</t>
  </si>
  <si>
    <t>たつの市揖西町中垣内奥池乙135番地1 </t>
  </si>
  <si>
    <t>0791-66-0091</t>
  </si>
  <si>
    <t>Harima_shien@pref.hyogo.lg.jp</t>
  </si>
  <si>
    <t>姫路聴覚</t>
  </si>
  <si>
    <t>兵庫県立姫路聴覚特別支援学校</t>
  </si>
  <si>
    <t>姫路市本町68</t>
  </si>
  <si>
    <t>079-284-0331</t>
  </si>
  <si>
    <t>Himeji_chokaku@pref.hyogo.lg.jp</t>
  </si>
  <si>
    <t>兵庫県立姫路特別支援学校</t>
  </si>
  <si>
    <t>671-0247</t>
  </si>
  <si>
    <t>姫路市四郷町東阿保字下戸明476-1</t>
  </si>
  <si>
    <t>079-285-3765</t>
  </si>
  <si>
    <t>Himeji_shien@pref.hyogo.lg.jp</t>
  </si>
  <si>
    <t>兵庫県立神戸特別支援学校</t>
  </si>
  <si>
    <t>神戸市北区大脇台10-1</t>
  </si>
  <si>
    <t>078-592-6767</t>
  </si>
  <si>
    <t>Kobe_shien@pref.hyogo.lg.jp</t>
  </si>
  <si>
    <t>阪神昆陽特</t>
  </si>
  <si>
    <t>兵庫県立阪神昆陽特別支援学校</t>
  </si>
  <si>
    <t>伊丹市池尻7-108</t>
  </si>
  <si>
    <t>072-773-5135</t>
  </si>
  <si>
    <t>koya_shien@pref.hyogo.lg.jp</t>
  </si>
  <si>
    <t>兵庫県立姫路しらさぎ特別支援学校</t>
  </si>
  <si>
    <t>670-0986</t>
  </si>
  <si>
    <t>姫路市苫編688-58</t>
  </si>
  <si>
    <t>079-295-2200</t>
  </si>
  <si>
    <t>shirasagi_shien@pref.hyogo.lg.jp</t>
  </si>
  <si>
    <t>甲南女</t>
    <rPh sb="0" eb="2">
      <t>コウナン</t>
    </rPh>
    <rPh sb="2" eb="3">
      <t>ジョ</t>
    </rPh>
    <phoneticPr fontId="4"/>
  </si>
  <si>
    <t>甲南女子高等学校</t>
  </si>
  <si>
    <t>658-0001</t>
  </si>
  <si>
    <t>神戸市東灘区森北町5-6-1　     　　</t>
  </si>
  <si>
    <t>078-411-2531</t>
  </si>
  <si>
    <t>chuko@konan-wu.ac.jp</t>
  </si>
  <si>
    <t>灘</t>
    <rPh sb="0" eb="1">
      <t>ナダ</t>
    </rPh>
    <phoneticPr fontId="4"/>
  </si>
  <si>
    <t>灘高等学校</t>
  </si>
  <si>
    <t>658-0082</t>
  </si>
  <si>
    <t>神戸市東灘区魚崎北町8-5-1　</t>
  </si>
  <si>
    <t>078-411-7234</t>
  </si>
  <si>
    <t>六甲</t>
    <rPh sb="0" eb="2">
      <t>ロッコウ</t>
    </rPh>
    <phoneticPr fontId="4"/>
  </si>
  <si>
    <t>六甲学院高等学校</t>
    <rPh sb="2" eb="4">
      <t>ガクイン</t>
    </rPh>
    <phoneticPr fontId="5"/>
  </si>
  <si>
    <t>657-0015</t>
  </si>
  <si>
    <t>神戸市灘区篠原伯母野山町2-4-1   　　</t>
  </si>
  <si>
    <t>078-871-4161</t>
  </si>
  <si>
    <t>e.adachi@rokkogakuin.net</t>
  </si>
  <si>
    <t>松蔭</t>
    <rPh sb="0" eb="2">
      <t>ショウイン</t>
    </rPh>
    <phoneticPr fontId="4"/>
  </si>
  <si>
    <t>松蔭高等学校</t>
  </si>
  <si>
    <t>657-0805</t>
  </si>
  <si>
    <t>神戸市灘区青谷町3-4-47　</t>
  </si>
  <si>
    <t>078-861-1105</t>
  </si>
  <si>
    <t>神戸龍谷</t>
    <rPh sb="0" eb="2">
      <t>コウベ</t>
    </rPh>
    <rPh sb="2" eb="4">
      <t>リュウコク</t>
    </rPh>
    <phoneticPr fontId="4"/>
  </si>
  <si>
    <t>神戸龍谷高等学校</t>
  </si>
  <si>
    <t>651-0052</t>
  </si>
  <si>
    <t>神戸市中央区中島通5-3-1     　　</t>
  </si>
  <si>
    <t>078-241-0076</t>
  </si>
  <si>
    <t>jimusitu@koberyukoku.ed.jp</t>
  </si>
  <si>
    <t>神戸第一</t>
    <rPh sb="0" eb="2">
      <t>コウベ</t>
    </rPh>
    <rPh sb="2" eb="4">
      <t>ダイイチ</t>
    </rPh>
    <phoneticPr fontId="4"/>
  </si>
  <si>
    <t>神戸第一高等学校</t>
  </si>
  <si>
    <t>651-0058</t>
  </si>
  <si>
    <t>神戸市中央区葺合町寺ヶ谷１　　　　</t>
  </si>
  <si>
    <t>078-242-4811</t>
  </si>
  <si>
    <t>kobedai1@gaea.ocn.ne.jp</t>
  </si>
  <si>
    <t>啓明</t>
    <rPh sb="0" eb="2">
      <t>ケイメイ</t>
    </rPh>
    <phoneticPr fontId="4"/>
  </si>
  <si>
    <t>啓明学院高等学校</t>
  </si>
  <si>
    <t>654-0131</t>
  </si>
  <si>
    <t>神戸市須磨区横尾9-5-1　　　  　　</t>
  </si>
  <si>
    <t>078-741-1501</t>
  </si>
  <si>
    <t>神港学園</t>
    <rPh sb="0" eb="2">
      <t>シンコウ</t>
    </rPh>
    <rPh sb="2" eb="4">
      <t>ガクエン</t>
    </rPh>
    <phoneticPr fontId="4"/>
  </si>
  <si>
    <t>神港学園高等学校</t>
  </si>
  <si>
    <t>650-0003</t>
  </si>
  <si>
    <t>神戸市中央区山本通4-19-20</t>
  </si>
  <si>
    <t>078-241-3135</t>
  </si>
  <si>
    <t>山手</t>
    <rPh sb="0" eb="2">
      <t>ヤマテ</t>
    </rPh>
    <phoneticPr fontId="4"/>
  </si>
  <si>
    <t>神戸山手女子高等学校</t>
    <rPh sb="0" eb="1">
      <t>カミ</t>
    </rPh>
    <phoneticPr fontId="5"/>
  </si>
  <si>
    <t>650-0006</t>
  </si>
  <si>
    <t>神戸市中央区諏訪山町6-1　　　　  　　</t>
  </si>
  <si>
    <t>078-341-2133</t>
  </si>
  <si>
    <t>jim@kobeyamate.ed.jp</t>
  </si>
  <si>
    <t>親和</t>
    <rPh sb="0" eb="2">
      <t>シンワ</t>
    </rPh>
    <phoneticPr fontId="4"/>
  </si>
  <si>
    <t>親和女子高等学校</t>
  </si>
  <si>
    <t>657-0022</t>
  </si>
  <si>
    <t>神戸市灘区土山町6-1　　　　　　</t>
  </si>
  <si>
    <t>078-854-3800</t>
  </si>
  <si>
    <t>神戸学院大学附属高等学校</t>
  </si>
  <si>
    <t>650-0046</t>
  </si>
  <si>
    <t>神戸市中央区港島中町4-6-3   　　</t>
    <rPh sb="3" eb="6">
      <t>チュウオウク</t>
    </rPh>
    <rPh sb="6" eb="8">
      <t>ミナトジマ</t>
    </rPh>
    <rPh sb="8" eb="9">
      <t>ナカ</t>
    </rPh>
    <phoneticPr fontId="2"/>
  </si>
  <si>
    <t>078-302-2016</t>
  </si>
  <si>
    <t>k-info@kobegakuin-f.ed.jp</t>
  </si>
  <si>
    <t>神戸弘陵</t>
    <rPh sb="0" eb="2">
      <t>コウベ</t>
    </rPh>
    <rPh sb="2" eb="3">
      <t>ヒロシ</t>
    </rPh>
    <rPh sb="3" eb="4">
      <t>リョウ</t>
    </rPh>
    <phoneticPr fontId="4"/>
  </si>
  <si>
    <t>神戸弘陵学園高等学校</t>
  </si>
  <si>
    <t>651-1101</t>
  </si>
  <si>
    <t>神戸市北区山田町小部妙賀山10　</t>
  </si>
  <si>
    <t>078-593-3535</t>
  </si>
  <si>
    <t>彩星工科</t>
    <rPh sb="0" eb="2">
      <t>サイセイ</t>
    </rPh>
    <rPh sb="2" eb="3">
      <t>コウ</t>
    </rPh>
    <rPh sb="3" eb="4">
      <t>カ</t>
    </rPh>
    <phoneticPr fontId="4"/>
  </si>
  <si>
    <t>彩星工科高等学校</t>
    <rPh sb="0" eb="2">
      <t>サイセイ</t>
    </rPh>
    <rPh sb="2" eb="3">
      <t>コウ</t>
    </rPh>
    <rPh sb="3" eb="4">
      <t>カ</t>
    </rPh>
    <phoneticPr fontId="5"/>
  </si>
  <si>
    <t>653-0003</t>
  </si>
  <si>
    <t>神戸市長田区五番町8-5　     　　</t>
  </si>
  <si>
    <t>078-575-0230</t>
  </si>
  <si>
    <t>神戸星城</t>
    <rPh sb="0" eb="2">
      <t>コウベ</t>
    </rPh>
    <rPh sb="2" eb="3">
      <t>ホシ</t>
    </rPh>
    <rPh sb="3" eb="4">
      <t>シロ</t>
    </rPh>
    <phoneticPr fontId="4"/>
  </si>
  <si>
    <t>神戸星城高等学校</t>
  </si>
  <si>
    <t>654-0113</t>
  </si>
  <si>
    <t>神戸市須磨区緑が丘1-12-1</t>
  </si>
  <si>
    <t>078-741-1860</t>
  </si>
  <si>
    <t>info@seijoh.ac.jp</t>
  </si>
  <si>
    <t>常盤</t>
    <rPh sb="0" eb="2">
      <t>トキワ</t>
    </rPh>
    <phoneticPr fontId="4"/>
  </si>
  <si>
    <t>神戸常盤女子高等学校</t>
  </si>
  <si>
    <t>653-0824</t>
  </si>
  <si>
    <t>神戸市長田区池田上町92　　　　　  　　</t>
  </si>
  <si>
    <t>078-691-0561</t>
  </si>
  <si>
    <t>tokiwa.g@cronos.ocn.ne.jp</t>
  </si>
  <si>
    <t>育英</t>
    <rPh sb="0" eb="2">
      <t>イクエイ</t>
    </rPh>
    <phoneticPr fontId="4"/>
  </si>
  <si>
    <t>育英高等学校</t>
  </si>
  <si>
    <t>653-0855</t>
  </si>
  <si>
    <t>神戸市長田区長尾町2-1-15</t>
  </si>
  <si>
    <t>078-611-6001</t>
  </si>
  <si>
    <t>神戸野田</t>
    <rPh sb="0" eb="4">
      <t>コウベノダ</t>
    </rPh>
    <phoneticPr fontId="4"/>
  </si>
  <si>
    <t>神戸野田高等学校</t>
  </si>
  <si>
    <t>653-0052</t>
  </si>
  <si>
    <t>神戸市長田区海運町6-1-7　     　　</t>
  </si>
  <si>
    <t>078-731-8015</t>
  </si>
  <si>
    <t>jim@kobenoda-h.ed.jp</t>
  </si>
  <si>
    <t>滝川</t>
    <rPh sb="0" eb="2">
      <t>タキガワ</t>
    </rPh>
    <phoneticPr fontId="4"/>
  </si>
  <si>
    <t>滝川高等学校</t>
  </si>
  <si>
    <t>654-0007</t>
  </si>
  <si>
    <t>神戸市須磨区宝田町2-1-1　</t>
  </si>
  <si>
    <t>078-732-1625</t>
  </si>
  <si>
    <t>滝川第二</t>
    <rPh sb="0" eb="2">
      <t>タキガワ</t>
    </rPh>
    <rPh sb="2" eb="4">
      <t>ダイニ</t>
    </rPh>
    <phoneticPr fontId="4"/>
  </si>
  <si>
    <t>滝川第二高等学校</t>
  </si>
  <si>
    <t>651-2276</t>
  </si>
  <si>
    <t>神戸市西区春日台6-23　　　  　　</t>
  </si>
  <si>
    <t>078-961-2381</t>
  </si>
  <si>
    <t>info@takigawa2.ed.jp</t>
  </si>
  <si>
    <t>須磨学園</t>
    <rPh sb="0" eb="2">
      <t>スマ</t>
    </rPh>
    <rPh sb="2" eb="4">
      <t>ガクエン</t>
    </rPh>
    <phoneticPr fontId="4"/>
  </si>
  <si>
    <t>須磨学園高等学校</t>
  </si>
  <si>
    <t>654-0009</t>
  </si>
  <si>
    <t>神戸市須磨区板宿町3-15-14</t>
  </si>
  <si>
    <t>078-732-1968</t>
  </si>
  <si>
    <t>info@suma.ac.jp</t>
  </si>
  <si>
    <t>須磨ノ浦</t>
    <rPh sb="0" eb="2">
      <t>スマ</t>
    </rPh>
    <rPh sb="3" eb="4">
      <t>ウラ</t>
    </rPh>
    <phoneticPr fontId="4"/>
  </si>
  <si>
    <t>兵庫大学附属須磨ノ浦高等学校</t>
    <rPh sb="0" eb="2">
      <t>ヒョウゴ</t>
    </rPh>
    <rPh sb="2" eb="4">
      <t>ダイガク</t>
    </rPh>
    <rPh sb="4" eb="6">
      <t>フゾク</t>
    </rPh>
    <phoneticPr fontId="5"/>
  </si>
  <si>
    <t>654-0052</t>
  </si>
  <si>
    <t>神戸市須磨区行幸町2-7-3　     　　</t>
  </si>
  <si>
    <t>078-735-7111</t>
  </si>
  <si>
    <t>webmaster@sumanoura.ed.jp</t>
  </si>
  <si>
    <t>神戸国際</t>
    <rPh sb="0" eb="2">
      <t>コウベ</t>
    </rPh>
    <rPh sb="2" eb="4">
      <t>コクサイ</t>
    </rPh>
    <phoneticPr fontId="1"/>
  </si>
  <si>
    <t>神戸国際中学校・高等学校</t>
    <rPh sb="4" eb="7">
      <t>チュウガッコウ</t>
    </rPh>
    <phoneticPr fontId="1"/>
  </si>
  <si>
    <t>654-0081</t>
  </si>
  <si>
    <t>神戸市須磨区高倉台7-21-1</t>
  </si>
  <si>
    <t>078-731-4665</t>
  </si>
  <si>
    <t>神戸国際附</t>
    <rPh sb="0" eb="2">
      <t>コウベ</t>
    </rPh>
    <rPh sb="2" eb="4">
      <t>コクサイ</t>
    </rPh>
    <rPh sb="4" eb="5">
      <t>フ</t>
    </rPh>
    <phoneticPr fontId="4"/>
  </si>
  <si>
    <t>神戸国際大学附属高等学校</t>
  </si>
  <si>
    <t>神戸市垂水区学が丘5-1-1</t>
  </si>
  <si>
    <t>078-707-1001</t>
  </si>
  <si>
    <t>ishiduka@kobe-michael.ac.jp</t>
  </si>
  <si>
    <t>愛徳</t>
    <rPh sb="0" eb="1">
      <t>アイ</t>
    </rPh>
    <rPh sb="1" eb="2">
      <t>トク</t>
    </rPh>
    <phoneticPr fontId="4"/>
  </si>
  <si>
    <t>愛徳学園高等学校</t>
  </si>
  <si>
    <t>655-0037</t>
  </si>
  <si>
    <t>神戸市垂水区歌敷山3-6-49　     　　</t>
  </si>
  <si>
    <t>078-708-5353</t>
  </si>
  <si>
    <t>info@aitokugakuen-h.ed.jp</t>
  </si>
  <si>
    <t>園田学園高等学校</t>
  </si>
  <si>
    <t>661-0012</t>
  </si>
  <si>
    <t>尼崎市南塚口町1-24-16　　　</t>
  </si>
  <si>
    <t>06-6428-2242</t>
  </si>
  <si>
    <t>kouhou@sonodagakuen.ed.jp</t>
  </si>
  <si>
    <t>百合</t>
    <rPh sb="0" eb="2">
      <t>ユリ</t>
    </rPh>
    <phoneticPr fontId="4"/>
  </si>
  <si>
    <t>百合学院高等学校</t>
  </si>
  <si>
    <t>661-0974</t>
  </si>
  <si>
    <t>尼崎市若王寺2-18-2　　　　  　　</t>
  </si>
  <si>
    <t>06-6491-6298</t>
  </si>
  <si>
    <t>kiyouchi@yuri-gakuin.ac.jp</t>
  </si>
  <si>
    <t>武庫川大附</t>
    <rPh sb="0" eb="3">
      <t>ムコガワ</t>
    </rPh>
    <rPh sb="3" eb="5">
      <t>ダイフ</t>
    </rPh>
    <phoneticPr fontId="4"/>
  </si>
  <si>
    <t>武庫川女子大学附属高等学校</t>
  </si>
  <si>
    <t>663-8143</t>
  </si>
  <si>
    <t>西宮市枝川町4-16　　　　　　　</t>
  </si>
  <si>
    <t>0798-47-6436</t>
  </si>
  <si>
    <t>甲子園</t>
    <rPh sb="0" eb="3">
      <t>コウシエン</t>
    </rPh>
    <phoneticPr fontId="4"/>
  </si>
  <si>
    <t>甲子園学院高等学校</t>
  </si>
  <si>
    <t>663-8107</t>
  </si>
  <si>
    <t>西宮市瓦林町4-25　　　　　　  　　</t>
  </si>
  <si>
    <t>0798-65-6100</t>
  </si>
  <si>
    <t>jhadm@koshien.ac.jp</t>
  </si>
  <si>
    <t>夙川</t>
    <rPh sb="0" eb="2">
      <t>シュクガワ</t>
    </rPh>
    <phoneticPr fontId="4"/>
  </si>
  <si>
    <t>夙川高等学校</t>
  </si>
  <si>
    <t>神戸市兵庫区会下山町1-7-1</t>
    <rPh sb="0" eb="3">
      <t>コウベシ</t>
    </rPh>
    <rPh sb="3" eb="6">
      <t>ヒョウゴク</t>
    </rPh>
    <rPh sb="6" eb="7">
      <t>カイ</t>
    </rPh>
    <rPh sb="7" eb="10">
      <t>シモヤマチョウ</t>
    </rPh>
    <phoneticPr fontId="2"/>
  </si>
  <si>
    <t>078-578-7226</t>
  </si>
  <si>
    <t>甲陽</t>
    <rPh sb="0" eb="1">
      <t>コウ</t>
    </rPh>
    <rPh sb="1" eb="2">
      <t>ヨウ</t>
    </rPh>
    <phoneticPr fontId="4"/>
  </si>
  <si>
    <t>甲陽学院高等学校</t>
  </si>
  <si>
    <t>662-0096</t>
  </si>
  <si>
    <t>西宮市角石町3-138　　　　　　  　　</t>
  </si>
  <si>
    <t>0798-73-3011</t>
  </si>
  <si>
    <t>koyo-h-jim@soleil.ocn.ne.jp</t>
  </si>
  <si>
    <t>関学</t>
    <rPh sb="0" eb="2">
      <t>カンガク</t>
    </rPh>
    <phoneticPr fontId="4"/>
  </si>
  <si>
    <t>関西学院高等部</t>
  </si>
  <si>
    <t>662-8501</t>
  </si>
  <si>
    <t>西宮市上ヶ原1番町1-155　　　  　　</t>
  </si>
  <si>
    <t>0798-51-0975</t>
  </si>
  <si>
    <t>arr80068@kwansei.ac.jp</t>
  </si>
  <si>
    <t>神戸女学院高等学校</t>
  </si>
  <si>
    <t>662-8505</t>
  </si>
  <si>
    <t>西宮市岡田山4-1　　　　　　　</t>
  </si>
  <si>
    <t>0798-51-8570</t>
  </si>
  <si>
    <t>報徳</t>
    <rPh sb="0" eb="2">
      <t>ホウトク</t>
    </rPh>
    <phoneticPr fontId="4"/>
  </si>
  <si>
    <t>報徳学園高等学校</t>
  </si>
  <si>
    <t>663-8003</t>
  </si>
  <si>
    <t>西宮市上大市5丁目28-19　　　</t>
  </si>
  <si>
    <t>0798-51-3021</t>
  </si>
  <si>
    <t>仁川学院高等学校</t>
  </si>
  <si>
    <t>662-0812</t>
  </si>
  <si>
    <t>西宮市甲東園2-13-9　　　  　　</t>
  </si>
  <si>
    <t>0798-51-3621</t>
  </si>
  <si>
    <t>甲南</t>
    <rPh sb="0" eb="2">
      <t>コウナン</t>
    </rPh>
    <phoneticPr fontId="4"/>
  </si>
  <si>
    <t>甲南高等学校</t>
  </si>
  <si>
    <t>659-0096</t>
  </si>
  <si>
    <t>芦屋市山手町31-3　　　　　　　</t>
  </si>
  <si>
    <t>0797-31-0551</t>
  </si>
  <si>
    <t>info@konan.ed.jp</t>
  </si>
  <si>
    <t>芦屋学園</t>
    <rPh sb="0" eb="2">
      <t>アシヤ</t>
    </rPh>
    <rPh sb="2" eb="4">
      <t>ガクエン</t>
    </rPh>
    <phoneticPr fontId="4"/>
  </si>
  <si>
    <t>芦屋学園高等学校</t>
    <rPh sb="2" eb="4">
      <t>ガクエン</t>
    </rPh>
    <phoneticPr fontId="5"/>
  </si>
  <si>
    <t>659-0011</t>
  </si>
  <si>
    <t>芦屋市六麓荘町16-18　　　　  　　</t>
  </si>
  <si>
    <t>0797-31-0666</t>
  </si>
  <si>
    <t>jimu@ashiyajs.jp</t>
  </si>
  <si>
    <t>小林聖心</t>
    <rPh sb="0" eb="2">
      <t>コバヤシ</t>
    </rPh>
    <rPh sb="2" eb="3">
      <t>セイ</t>
    </rPh>
    <rPh sb="3" eb="4">
      <t>シン</t>
    </rPh>
    <phoneticPr fontId="4"/>
  </si>
  <si>
    <t>小林聖心女子学院高等学校</t>
    <rPh sb="6" eb="8">
      <t>ガクイン</t>
    </rPh>
    <phoneticPr fontId="5"/>
  </si>
  <si>
    <t>665-0073</t>
  </si>
  <si>
    <t>宝塚市塔の町3-113　　　　　　</t>
  </si>
  <si>
    <t>0797-71-7321</t>
  </si>
  <si>
    <t>雲雀丘</t>
    <rPh sb="0" eb="1">
      <t>クモ</t>
    </rPh>
    <rPh sb="1" eb="2">
      <t>スズメ</t>
    </rPh>
    <rPh sb="2" eb="3">
      <t>オカ</t>
    </rPh>
    <phoneticPr fontId="4"/>
  </si>
  <si>
    <t>雲雀丘学園高等学校</t>
  </si>
  <si>
    <t>665-0805</t>
  </si>
  <si>
    <t>宝塚市雲雀丘4-2-1　　　　　　  　　</t>
  </si>
  <si>
    <t>072-759-1300</t>
  </si>
  <si>
    <t>jhs-info@hibari.ed.jp</t>
  </si>
  <si>
    <t>三田</t>
    <rPh sb="0" eb="2">
      <t>サンダ</t>
    </rPh>
    <phoneticPr fontId="4"/>
  </si>
  <si>
    <t>三田学園高等学校</t>
  </si>
  <si>
    <t>669-1535</t>
  </si>
  <si>
    <t>三田市南が丘2-13-65　</t>
  </si>
  <si>
    <t>079-564-2291</t>
  </si>
  <si>
    <t>三田松聖</t>
    <rPh sb="0" eb="2">
      <t>サンダ</t>
    </rPh>
    <rPh sb="2" eb="3">
      <t>マツ</t>
    </rPh>
    <rPh sb="3" eb="4">
      <t>セイ</t>
    </rPh>
    <phoneticPr fontId="4"/>
  </si>
  <si>
    <t>三田松聖高等学校</t>
    <rPh sb="0" eb="2">
      <t>サンダ</t>
    </rPh>
    <rPh sb="2" eb="3">
      <t>ショウ</t>
    </rPh>
    <rPh sb="3" eb="4">
      <t>セイ</t>
    </rPh>
    <phoneticPr fontId="5"/>
  </si>
  <si>
    <t>669-1342</t>
  </si>
  <si>
    <t>三田市四ツ辻1430　　　　　　　  　　</t>
  </si>
  <si>
    <t>079-568-1001</t>
  </si>
  <si>
    <t>白陵</t>
    <rPh sb="0" eb="1">
      <t>ハク</t>
    </rPh>
    <rPh sb="1" eb="2">
      <t>リョウ</t>
    </rPh>
    <phoneticPr fontId="4"/>
  </si>
  <si>
    <t>白陵高等学校</t>
  </si>
  <si>
    <t>676-0827</t>
  </si>
  <si>
    <t>高砂市阿弥陀町阿弥陀2260　　　</t>
  </si>
  <si>
    <t>079-447-1675</t>
  </si>
  <si>
    <t>淳心</t>
    <rPh sb="0" eb="1">
      <t>ジュン</t>
    </rPh>
    <rPh sb="1" eb="2">
      <t>シン</t>
    </rPh>
    <phoneticPr fontId="4"/>
  </si>
  <si>
    <t>淳心学院高等学校</t>
    <rPh sb="3" eb="4">
      <t>イン</t>
    </rPh>
    <phoneticPr fontId="5"/>
  </si>
  <si>
    <t>079-222-3581</t>
  </si>
  <si>
    <t>info@junshin.ed.jp</t>
  </si>
  <si>
    <t>姫路女学院</t>
    <rPh sb="0" eb="2">
      <t>ヒメジ</t>
    </rPh>
    <rPh sb="2" eb="5">
      <t>ジョガクイン</t>
    </rPh>
    <phoneticPr fontId="4"/>
  </si>
  <si>
    <t>姫路女学院高等学校</t>
    <rPh sb="0" eb="5">
      <t>ヒメジジョガクイン</t>
    </rPh>
    <phoneticPr fontId="1"/>
  </si>
  <si>
    <t>670-0964</t>
  </si>
  <si>
    <t>姫路市豊沢町83</t>
  </si>
  <si>
    <t>079-224-1711</t>
  </si>
  <si>
    <t>東洋大姫路</t>
    <rPh sb="0" eb="2">
      <t>トウヨウ</t>
    </rPh>
    <rPh sb="2" eb="3">
      <t>ダイ</t>
    </rPh>
    <rPh sb="3" eb="5">
      <t>ヒメジ</t>
    </rPh>
    <phoneticPr fontId="4"/>
  </si>
  <si>
    <t>東洋大学附属姫路高等学校</t>
  </si>
  <si>
    <t>671-2201</t>
  </si>
  <si>
    <t>姫路市書写1699</t>
  </si>
  <si>
    <t>079-266-2626</t>
  </si>
  <si>
    <t>himeji@toyo.jp</t>
  </si>
  <si>
    <t>賢明女子学院高等学校</t>
  </si>
  <si>
    <t>079-223-8456</t>
  </si>
  <si>
    <t>市川</t>
    <rPh sb="0" eb="2">
      <t>イチカワ</t>
    </rPh>
    <phoneticPr fontId="4"/>
  </si>
  <si>
    <t>市川高等学校</t>
  </si>
  <si>
    <t>679-2316</t>
  </si>
  <si>
    <t>神崎郡市川町東川辺776-18</t>
  </si>
  <si>
    <t>0790-26-0751</t>
  </si>
  <si>
    <t>info@ichikawa.ed.jp</t>
  </si>
  <si>
    <t>日ノ本</t>
    <rPh sb="0" eb="1">
      <t>ヒ</t>
    </rPh>
    <rPh sb="2" eb="3">
      <t>モト</t>
    </rPh>
    <phoneticPr fontId="4"/>
  </si>
  <si>
    <t>日ノ本学園高等学校</t>
  </si>
  <si>
    <t>679-2151</t>
  </si>
  <si>
    <t>姫路市香寺町香呂890</t>
    <rPh sb="0" eb="3">
      <t>ヒメジシ</t>
    </rPh>
    <phoneticPr fontId="2"/>
  </si>
  <si>
    <t>079-232-5578</t>
  </si>
  <si>
    <t>info@hinomoto.ac.jp</t>
  </si>
  <si>
    <t>自由ケ丘</t>
    <rPh sb="0" eb="2">
      <t>ジユウ</t>
    </rPh>
    <rPh sb="3" eb="4">
      <t>オカ</t>
    </rPh>
    <phoneticPr fontId="4"/>
  </si>
  <si>
    <t>自由ヶ丘高等学校</t>
    <rPh sb="0" eb="4">
      <t>ジユウガオカ</t>
    </rPh>
    <phoneticPr fontId="5"/>
  </si>
  <si>
    <t>671-2131</t>
  </si>
  <si>
    <t>姫路市夢前町戸倉566</t>
    <rPh sb="0" eb="3">
      <t>ヒメジシ</t>
    </rPh>
    <phoneticPr fontId="2"/>
  </si>
  <si>
    <t>079-336-3333</t>
  </si>
  <si>
    <t>info@jiyuugaoka.ed.jp</t>
  </si>
  <si>
    <t>近畿大学附属豊岡高等学校</t>
  </si>
  <si>
    <t>668-0065</t>
  </si>
  <si>
    <t>豊岡市戸牧100番地</t>
  </si>
  <si>
    <t>0796-22-4305</t>
  </si>
  <si>
    <t>toyooka@itp.kindai.ac.jp</t>
  </si>
  <si>
    <t>蒼開</t>
    <rPh sb="0" eb="2">
      <t>ソウカイ</t>
    </rPh>
    <phoneticPr fontId="4"/>
  </si>
  <si>
    <t>蒼開高等学校</t>
    <rPh sb="0" eb="2">
      <t>ソウカイ</t>
    </rPh>
    <phoneticPr fontId="5"/>
  </si>
  <si>
    <t>656-0013</t>
  </si>
  <si>
    <t>洲本市下加茂1-9-48</t>
  </si>
  <si>
    <t>0799-22-2552</t>
  </si>
  <si>
    <t>yanagi@yanagi-h.ed.jp</t>
  </si>
  <si>
    <t>海星</t>
    <rPh sb="0" eb="2">
      <t>カイセイ</t>
    </rPh>
    <phoneticPr fontId="4"/>
  </si>
  <si>
    <t>神戸海星女子学院高等学校</t>
  </si>
  <si>
    <t>神戸市灘区青谷町2-7-1</t>
  </si>
  <si>
    <t>078-801-5601</t>
  </si>
  <si>
    <t>kaisei@kobekaisei.ed.jp</t>
  </si>
  <si>
    <t>生野学園</t>
    <rPh sb="0" eb="2">
      <t>イクノ</t>
    </rPh>
    <rPh sb="2" eb="4">
      <t>ガクエン</t>
    </rPh>
    <phoneticPr fontId="4"/>
  </si>
  <si>
    <t>生野学園高等学校</t>
  </si>
  <si>
    <t>679-3331</t>
  </si>
  <si>
    <t>朝来市生野町栃原字西枡渕28-2</t>
    <rPh sb="2" eb="3">
      <t>シ</t>
    </rPh>
    <phoneticPr fontId="2"/>
  </si>
  <si>
    <t>0796-79-3451</t>
  </si>
  <si>
    <t>ikuno-hs@mxa.nkansai.ne.jp</t>
  </si>
  <si>
    <t>福智東亜</t>
    <rPh sb="0" eb="1">
      <t>フク</t>
    </rPh>
    <rPh sb="1" eb="2">
      <t>チ</t>
    </rPh>
    <rPh sb="2" eb="4">
      <t>トウア</t>
    </rPh>
    <phoneticPr fontId="1"/>
  </si>
  <si>
    <t>東亜学園商業実務専門学校</t>
    <rPh sb="0" eb="2">
      <t>トウア</t>
    </rPh>
    <rPh sb="2" eb="4">
      <t>ガクエン</t>
    </rPh>
    <rPh sb="4" eb="6">
      <t>ショウギョウ</t>
    </rPh>
    <rPh sb="6" eb="8">
      <t>ジツム</t>
    </rPh>
    <rPh sb="8" eb="10">
      <t>センモン</t>
    </rPh>
    <rPh sb="10" eb="12">
      <t>ガッコウ</t>
    </rPh>
    <phoneticPr fontId="1"/>
  </si>
  <si>
    <t>653-0862</t>
  </si>
  <si>
    <t>神戸市長田区西山町4-11-25</t>
    <rPh sb="0" eb="3">
      <t>コウベシ</t>
    </rPh>
    <rPh sb="3" eb="6">
      <t>ナガタク</t>
    </rPh>
    <rPh sb="6" eb="8">
      <t>ニシヤマ</t>
    </rPh>
    <rPh sb="8" eb="9">
      <t>チョウ</t>
    </rPh>
    <phoneticPr fontId="1"/>
  </si>
  <si>
    <t>078-691-3171</t>
  </si>
  <si>
    <t>クラーク三田</t>
    <rPh sb="4" eb="6">
      <t>サンダ</t>
    </rPh>
    <phoneticPr fontId="1"/>
  </si>
  <si>
    <t>クラーク記念国際高等学校三田キャンパス</t>
    <rPh sb="12" eb="14">
      <t>サンダ</t>
    </rPh>
    <phoneticPr fontId="1"/>
  </si>
  <si>
    <t>669-1512</t>
  </si>
  <si>
    <t>三田市高次1-10-10 4F</t>
    <rPh sb="0" eb="3">
      <t>サンダシ</t>
    </rPh>
    <rPh sb="3" eb="5">
      <t>コウジ</t>
    </rPh>
    <phoneticPr fontId="1"/>
  </si>
  <si>
    <t>079-553-1558</t>
  </si>
  <si>
    <t>クラーク姫路</t>
    <rPh sb="4" eb="6">
      <t>ヒメジ</t>
    </rPh>
    <phoneticPr fontId="4"/>
  </si>
  <si>
    <t>クラーク記念国際高等学校姫路キャンパス</t>
    <rPh sb="4" eb="6">
      <t>キネン</t>
    </rPh>
    <rPh sb="6" eb="8">
      <t>コクサイ</t>
    </rPh>
    <rPh sb="8" eb="10">
      <t>コウトウ</t>
    </rPh>
    <rPh sb="10" eb="12">
      <t>ガッコウ</t>
    </rPh>
    <rPh sb="12" eb="14">
      <t>ヒメジ</t>
    </rPh>
    <phoneticPr fontId="5"/>
  </si>
  <si>
    <t>670-0912</t>
  </si>
  <si>
    <t>姫路市南町76　姫路アンビシャスビル</t>
    <rPh sb="0" eb="3">
      <t>ヒメジシ</t>
    </rPh>
    <rPh sb="3" eb="5">
      <t>ミナミマチ</t>
    </rPh>
    <rPh sb="8" eb="10">
      <t>ヒメジ</t>
    </rPh>
    <phoneticPr fontId="2"/>
  </si>
  <si>
    <t>専修学校　西宮甲英高等学院</t>
    <rPh sb="0" eb="2">
      <t>センシュウ</t>
    </rPh>
    <rPh sb="2" eb="4">
      <t>ガッコウ</t>
    </rPh>
    <rPh sb="5" eb="7">
      <t>ニシノミヤ</t>
    </rPh>
    <rPh sb="7" eb="8">
      <t>コウ</t>
    </rPh>
    <rPh sb="9" eb="11">
      <t>コウトウ</t>
    </rPh>
    <rPh sb="11" eb="13">
      <t>ガクイン</t>
    </rPh>
    <phoneticPr fontId="5"/>
  </si>
  <si>
    <t>663-8044</t>
  </si>
  <si>
    <t>西宮市津門綾羽町2-3</t>
  </si>
  <si>
    <t>クラーク芦屋</t>
    <rPh sb="4" eb="6">
      <t>アシヤ</t>
    </rPh>
    <phoneticPr fontId="4"/>
  </si>
  <si>
    <t>クラーク記念国際高等学校芦屋キャンパス</t>
    <rPh sb="4" eb="6">
      <t>キネン</t>
    </rPh>
    <rPh sb="6" eb="8">
      <t>コクサイ</t>
    </rPh>
    <rPh sb="10" eb="12">
      <t>ガッコウ</t>
    </rPh>
    <rPh sb="12" eb="14">
      <t>アシヤ</t>
    </rPh>
    <phoneticPr fontId="5"/>
  </si>
  <si>
    <t>659-0065</t>
  </si>
  <si>
    <t>芦屋市公光町1-18</t>
  </si>
  <si>
    <t>0797-22-6600</t>
  </si>
  <si>
    <t>クラーク豊岡</t>
    <rPh sb="4" eb="6">
      <t>トヨオカ</t>
    </rPh>
    <phoneticPr fontId="4"/>
  </si>
  <si>
    <t>クラーク記念国際高等学校豊岡キャンパス</t>
    <rPh sb="4" eb="6">
      <t>キネン</t>
    </rPh>
    <rPh sb="6" eb="8">
      <t>コクサイ</t>
    </rPh>
    <rPh sb="8" eb="10">
      <t>コウトウ</t>
    </rPh>
    <rPh sb="10" eb="12">
      <t>ガッコウ</t>
    </rPh>
    <rPh sb="12" eb="14">
      <t>トヨオカ</t>
    </rPh>
    <phoneticPr fontId="5"/>
  </si>
  <si>
    <t>668-0032</t>
  </si>
  <si>
    <t>豊岡市千代田町12-34</t>
    <rPh sb="0" eb="3">
      <t>トヨオカシ</t>
    </rPh>
    <rPh sb="3" eb="7">
      <t>チヨダマチ</t>
    </rPh>
    <phoneticPr fontId="2"/>
  </si>
  <si>
    <t>0796-29-0888</t>
  </si>
  <si>
    <t>相生学院</t>
    <rPh sb="0" eb="2">
      <t>アイオイ</t>
    </rPh>
    <rPh sb="2" eb="4">
      <t>ガクイン</t>
    </rPh>
    <phoneticPr fontId="4"/>
  </si>
  <si>
    <t>相生学院高等学校</t>
    <rPh sb="0" eb="2">
      <t>アイオイ</t>
    </rPh>
    <rPh sb="2" eb="4">
      <t>ガクイン</t>
    </rPh>
    <rPh sb="4" eb="8">
      <t>コウトウガッコウ</t>
    </rPh>
    <phoneticPr fontId="5"/>
  </si>
  <si>
    <t>678-0044</t>
  </si>
  <si>
    <t>相生市野瀬700</t>
    <rPh sb="0" eb="3">
      <t>アイオイシ</t>
    </rPh>
    <rPh sb="3" eb="5">
      <t>ノセ</t>
    </rPh>
    <phoneticPr fontId="2"/>
  </si>
  <si>
    <t>0791-24-0100</t>
  </si>
  <si>
    <t>kakogawa_t@aigaku.gr.jp</t>
  </si>
  <si>
    <t>飛鳥未来きずな</t>
    <rPh sb="0" eb="2">
      <t>アスカ</t>
    </rPh>
    <rPh sb="2" eb="4">
      <t>ミライ</t>
    </rPh>
    <phoneticPr fontId="4"/>
  </si>
  <si>
    <t>飛鳥未来きずな高等学校神戸キャンパス</t>
    <rPh sb="0" eb="2">
      <t>アスカ</t>
    </rPh>
    <rPh sb="2" eb="4">
      <t>ミライ</t>
    </rPh>
    <rPh sb="7" eb="11">
      <t>コウトウガッコウ</t>
    </rPh>
    <rPh sb="11" eb="13">
      <t>コウベ</t>
    </rPh>
    <phoneticPr fontId="4"/>
  </si>
  <si>
    <t>651-0087</t>
  </si>
  <si>
    <t>神戸市中央区御幸通3丁目2番22号</t>
    <rPh sb="0" eb="3">
      <t>コウベシ</t>
    </rPh>
    <rPh sb="3" eb="6">
      <t>チュウオウク</t>
    </rPh>
    <rPh sb="6" eb="8">
      <t>ミユキ</t>
    </rPh>
    <rPh sb="8" eb="9">
      <t>ドオ</t>
    </rPh>
    <rPh sb="10" eb="12">
      <t>チョウメ</t>
    </rPh>
    <rPh sb="13" eb="14">
      <t>バン</t>
    </rPh>
    <rPh sb="16" eb="17">
      <t>ゴウ</t>
    </rPh>
    <phoneticPr fontId="4"/>
  </si>
  <si>
    <t>078-325-3586</t>
  </si>
  <si>
    <t>AIE</t>
  </si>
  <si>
    <t>AIE国際高等学校</t>
    <rPh sb="3" eb="5">
      <t>コクサイ</t>
    </rPh>
    <rPh sb="5" eb="9">
      <t>コウトウガッコウ</t>
    </rPh>
    <phoneticPr fontId="5"/>
  </si>
  <si>
    <t>656-2304</t>
  </si>
  <si>
    <t>淡路市浜1丁目48番</t>
    <rPh sb="0" eb="3">
      <t>アワジシ</t>
    </rPh>
    <rPh sb="3" eb="4">
      <t>ハマ</t>
    </rPh>
    <rPh sb="5" eb="7">
      <t>チョウメ</t>
    </rPh>
    <rPh sb="9" eb="10">
      <t>バン</t>
    </rPh>
    <phoneticPr fontId="2"/>
  </si>
  <si>
    <t>0799-74-0020</t>
  </si>
  <si>
    <t>松陰高等学校尼崎校</t>
    <rPh sb="0" eb="6">
      <t>ショウインコウトウガッコウ</t>
    </rPh>
    <rPh sb="6" eb="8">
      <t>アマガサキ</t>
    </rPh>
    <rPh sb="8" eb="9">
      <t>コウ</t>
    </rPh>
    <phoneticPr fontId="5"/>
  </si>
  <si>
    <t>661-0976</t>
  </si>
  <si>
    <t>尼崎市潮江1-15-3 ｱﾐﾝｸﾞ潮江ｲｰｽﾄ15-3号棟1階</t>
  </si>
  <si>
    <t>06-4960-7351</t>
  </si>
  <si>
    <t>大岡学園</t>
    <rPh sb="0" eb="2">
      <t>オオオカ</t>
    </rPh>
    <rPh sb="2" eb="4">
      <t>ガクエン</t>
    </rPh>
    <phoneticPr fontId="4"/>
  </si>
  <si>
    <t>大岡学園高等専修学校</t>
    <rPh sb="0" eb="2">
      <t>オオオカ</t>
    </rPh>
    <rPh sb="2" eb="4">
      <t>ガクエン</t>
    </rPh>
    <rPh sb="4" eb="6">
      <t>コウトウ</t>
    </rPh>
    <rPh sb="6" eb="8">
      <t>センシュウ</t>
    </rPh>
    <rPh sb="8" eb="10">
      <t>ガッコウ</t>
    </rPh>
    <phoneticPr fontId="5"/>
  </si>
  <si>
    <t>豊岡市戸牧500-3</t>
  </si>
  <si>
    <t>0796-22-3786</t>
  </si>
  <si>
    <t>orichan@oooka.ac.jp</t>
  </si>
  <si>
    <t>神戸朝鮮</t>
    <rPh sb="0" eb="2">
      <t>コウベ</t>
    </rPh>
    <rPh sb="2" eb="4">
      <t>チョウセン</t>
    </rPh>
    <phoneticPr fontId="4"/>
  </si>
  <si>
    <t>神戸朝鮮高級学校</t>
    <rPh sb="0" eb="2">
      <t>コウベ</t>
    </rPh>
    <rPh sb="2" eb="4">
      <t>チョウセン</t>
    </rPh>
    <rPh sb="4" eb="6">
      <t>コウキュウ</t>
    </rPh>
    <rPh sb="6" eb="8">
      <t>ガッコウ</t>
    </rPh>
    <phoneticPr fontId="1"/>
  </si>
  <si>
    <t>655-0017</t>
  </si>
  <si>
    <t>神戸市垂水区上高丸1丁目5-1</t>
    <rPh sb="0" eb="3">
      <t>コウベシ</t>
    </rPh>
    <phoneticPr fontId="1"/>
  </si>
  <si>
    <t>神大附中等</t>
    <rPh sb="0" eb="2">
      <t>シンダイ</t>
    </rPh>
    <rPh sb="2" eb="3">
      <t>フ</t>
    </rPh>
    <rPh sb="3" eb="5">
      <t>チュウトウ</t>
    </rPh>
    <phoneticPr fontId="4"/>
  </si>
  <si>
    <t>神戸大学附属中等教育学校</t>
    <rPh sb="0" eb="2">
      <t>コウベ</t>
    </rPh>
    <rPh sb="2" eb="4">
      <t>ダイガク</t>
    </rPh>
    <rPh sb="4" eb="6">
      <t>フゾク</t>
    </rPh>
    <rPh sb="6" eb="8">
      <t>チュウトウ</t>
    </rPh>
    <rPh sb="8" eb="10">
      <t>キョウイク</t>
    </rPh>
    <rPh sb="10" eb="12">
      <t>ガッコウ</t>
    </rPh>
    <phoneticPr fontId="5"/>
  </si>
  <si>
    <t>658-0063</t>
  </si>
  <si>
    <t>神戸市東灘区住吉山手5-11-1</t>
    <rPh sb="0" eb="3">
      <t>コウベシ</t>
    </rPh>
    <rPh sb="3" eb="6">
      <t>ヒガシナダク</t>
    </rPh>
    <rPh sb="6" eb="10">
      <t>スミヨシヤマテ</t>
    </rPh>
    <phoneticPr fontId="2"/>
  </si>
  <si>
    <t>078-811-0232</t>
  </si>
  <si>
    <t>豊岡聴覚</t>
  </si>
  <si>
    <t>兵庫県立豊岡聴覚特別支援学校</t>
  </si>
  <si>
    <t>668-0047</t>
  </si>
  <si>
    <t>豊岡市三坂町2-9</t>
  </si>
  <si>
    <t>0796-22-2114</t>
  </si>
  <si>
    <t>toyooka-shn@hyogo-c.ed.jp</t>
  </si>
  <si>
    <t>Ｅｍａｉl</t>
    <phoneticPr fontId="1"/>
  </si>
  <si>
    <r>
      <t>記載内容について</t>
    </r>
    <r>
      <rPr>
        <b/>
        <u/>
        <sz val="12"/>
        <rFont val="游明朝"/>
        <family val="1"/>
        <charset val="128"/>
      </rPr>
      <t>管理職（校長及び教頭）の承諾を得ております。</t>
    </r>
    <rPh sb="0" eb="2">
      <t>キサイ</t>
    </rPh>
    <rPh sb="2" eb="4">
      <t>ナイヨウ</t>
    </rPh>
    <rPh sb="8" eb="11">
      <t>カンリショク</t>
    </rPh>
    <rPh sb="12" eb="14">
      <t>コウチョウ</t>
    </rPh>
    <rPh sb="14" eb="15">
      <t>オヨ</t>
    </rPh>
    <rPh sb="16" eb="18">
      <t>キョウトウ</t>
    </rPh>
    <rPh sb="20" eb="22">
      <t>ショウダク</t>
    </rPh>
    <rPh sb="23" eb="24">
      <t>エ</t>
    </rPh>
    <phoneticPr fontId="2"/>
  </si>
  <si>
    <t>マネージャー</t>
    <phoneticPr fontId="2"/>
  </si>
  <si>
    <t>ウエイトリフティング</t>
    <phoneticPr fontId="2"/>
  </si>
  <si>
    <t>アメリカンフットボール</t>
    <phoneticPr fontId="2"/>
  </si>
  <si>
    <t>バスケットボール</t>
    <phoneticPr fontId="2"/>
  </si>
  <si>
    <t>軟式野球(定通制)</t>
    <rPh sb="0" eb="2">
      <t>ナンシキヤ</t>
    </rPh>
    <rPh sb="2" eb="4">
      <t>ヤキュウテ</t>
    </rPh>
    <rPh sb="5" eb="6">
      <t>テイツ</t>
    </rPh>
    <rPh sb="6" eb="8">
      <t>ツウセイ</t>
    </rPh>
    <phoneticPr fontId="2"/>
  </si>
  <si>
    <t>ソフトテニス</t>
    <phoneticPr fontId="2"/>
  </si>
  <si>
    <t>×</t>
  </si>
  <si>
    <t>男子部</t>
    <rPh sb="0" eb="1">
      <t>オトコオトコダンシブ</t>
    </rPh>
    <phoneticPr fontId="2"/>
  </si>
  <si>
    <t>女子部</t>
    <rPh sb="0" eb="3">
      <t>オンナ</t>
    </rPh>
    <phoneticPr fontId="2"/>
  </si>
  <si>
    <t>男子部</t>
    <rPh sb="0" eb="3">
      <t>オトコ</t>
    </rPh>
    <phoneticPr fontId="2"/>
  </si>
  <si>
    <t>体操(体操競技)</t>
    <rPh sb="0" eb="2">
      <t>タイソウ</t>
    </rPh>
    <rPh sb="3" eb="5">
      <t>タイソウキ</t>
    </rPh>
    <rPh sb="5" eb="7">
      <t>キョウギ</t>
    </rPh>
    <phoneticPr fontId="2"/>
  </si>
  <si>
    <t>水泳(競泳)</t>
    <rPh sb="0" eb="2">
      <t>スイエイ</t>
    </rPh>
    <rPh sb="3" eb="4">
      <t>キョウエイ</t>
    </rPh>
    <phoneticPr fontId="2"/>
  </si>
  <si>
    <t>水泳(飛込)</t>
    <rPh sb="0" eb="2">
      <t>スイエイ</t>
    </rPh>
    <rPh sb="3" eb="4">
      <t>トコ</t>
    </rPh>
    <rPh sb="4" eb="5">
      <t>コ</t>
    </rPh>
    <phoneticPr fontId="2"/>
  </si>
  <si>
    <t>水泳(水球)</t>
    <rPh sb="0" eb="2">
      <t>スイエイ</t>
    </rPh>
    <rPh sb="3" eb="4">
      <t>スイキュウ</t>
    </rPh>
    <phoneticPr fontId="2"/>
  </si>
  <si>
    <t>体操(新体操)</t>
    <rPh sb="0" eb="2">
      <t>タイソウ</t>
    </rPh>
    <rPh sb="3" eb="4">
      <t>シン</t>
    </rPh>
    <rPh sb="4" eb="5">
      <t>カラダ</t>
    </rPh>
    <rPh sb="5" eb="6">
      <t>ミサオ</t>
    </rPh>
    <phoneticPr fontId="2"/>
  </si>
  <si>
    <t>全日制</t>
    <rPh sb="0" eb="3">
      <t>ゼンニチセイ</t>
    </rPh>
    <phoneticPr fontId="1"/>
  </si>
  <si>
    <t>私学</t>
    <rPh sb="0" eb="2">
      <t>シガク</t>
    </rPh>
    <phoneticPr fontId="1"/>
  </si>
  <si>
    <t>神戸市</t>
    <rPh sb="0" eb="3">
      <t>コウベシ</t>
    </rPh>
    <phoneticPr fontId="1"/>
  </si>
  <si>
    <t>尼崎市</t>
    <rPh sb="0" eb="2">
      <t>アマガサキ</t>
    </rPh>
    <rPh sb="2" eb="3">
      <t>シ</t>
    </rPh>
    <phoneticPr fontId="1"/>
  </si>
  <si>
    <t>西宮市</t>
    <rPh sb="0" eb="3">
      <t>ニシノミヤシ</t>
    </rPh>
    <phoneticPr fontId="1"/>
  </si>
  <si>
    <t>伊丹市</t>
    <rPh sb="0" eb="3">
      <t>イタミシ</t>
    </rPh>
    <phoneticPr fontId="1"/>
  </si>
  <si>
    <t>明石市</t>
    <rPh sb="0" eb="3">
      <t>アカシシ</t>
    </rPh>
    <phoneticPr fontId="1"/>
  </si>
  <si>
    <t>姫路市</t>
    <rPh sb="0" eb="3">
      <t>ヒメジシ</t>
    </rPh>
    <phoneticPr fontId="1"/>
  </si>
  <si>
    <t>地区</t>
    <rPh sb="0" eb="2">
      <t>チク</t>
    </rPh>
    <phoneticPr fontId="2"/>
  </si>
  <si>
    <t>校種</t>
    <rPh sb="0" eb="2">
      <t>コウシュ</t>
    </rPh>
    <phoneticPr fontId="2"/>
  </si>
  <si>
    <t>地区</t>
    <rPh sb="0" eb="2">
      <t>チク</t>
    </rPh>
    <phoneticPr fontId="2"/>
  </si>
  <si>
    <t>全日制</t>
    <rPh sb="0" eb="3">
      <t>ゼンニチセイ</t>
    </rPh>
    <phoneticPr fontId="2"/>
  </si>
  <si>
    <t>校種</t>
    <rPh sb="0" eb="2">
      <t>コウシュ</t>
    </rPh>
    <phoneticPr fontId="1"/>
  </si>
  <si>
    <t>地区</t>
    <rPh sb="0" eb="2">
      <t>チク</t>
    </rPh>
    <phoneticPr fontId="1"/>
  </si>
  <si>
    <t>神戸</t>
    <rPh sb="0" eb="2">
      <t>コウベ</t>
    </rPh>
    <phoneticPr fontId="1"/>
  </si>
  <si>
    <t>設置</t>
    <rPh sb="0" eb="2">
      <t>セッチ</t>
    </rPh>
    <phoneticPr fontId="2"/>
  </si>
  <si>
    <t>県立</t>
    <rPh sb="0" eb="2">
      <t>ケンリツ</t>
    </rPh>
    <phoneticPr fontId="1"/>
  </si>
  <si>
    <t>市立</t>
    <rPh sb="0" eb="2">
      <t>イチリツ</t>
    </rPh>
    <phoneticPr fontId="1"/>
  </si>
  <si>
    <t>その他</t>
    <rPh sb="2" eb="3">
      <t>タ</t>
    </rPh>
    <phoneticPr fontId="1"/>
  </si>
  <si>
    <t>神戸</t>
    <rPh sb="0" eb="2">
      <t>コウベ</t>
    </rPh>
    <phoneticPr fontId="1"/>
  </si>
  <si>
    <t>阪神</t>
    <rPh sb="0" eb="2">
      <t>ハンシン</t>
    </rPh>
    <phoneticPr fontId="1"/>
  </si>
  <si>
    <t>東播</t>
    <rPh sb="0" eb="2">
      <t>トウバン</t>
    </rPh>
    <phoneticPr fontId="1"/>
  </si>
  <si>
    <t>西播</t>
    <rPh sb="0" eb="2">
      <t>セイバン</t>
    </rPh>
    <phoneticPr fontId="1"/>
  </si>
  <si>
    <t>丹波</t>
    <rPh sb="0" eb="2">
      <t>タンバ</t>
    </rPh>
    <phoneticPr fontId="1"/>
  </si>
  <si>
    <t>但馬</t>
    <rPh sb="0" eb="2">
      <t>タジマ</t>
    </rPh>
    <phoneticPr fontId="1"/>
  </si>
  <si>
    <t>淡路</t>
    <rPh sb="0" eb="2">
      <t>アワジ</t>
    </rPh>
    <phoneticPr fontId="1"/>
  </si>
  <si>
    <t>設置</t>
    <rPh sb="0" eb="2">
      <t>セッチ</t>
    </rPh>
    <phoneticPr fontId="1"/>
  </si>
  <si>
    <t>設置＆校種＆地区</t>
    <rPh sb="0" eb="2">
      <t>セッチ</t>
    </rPh>
    <rPh sb="3" eb="5">
      <t>コウシュ</t>
    </rPh>
    <rPh sb="6" eb="8">
      <t>チク</t>
    </rPh>
    <phoneticPr fontId="1"/>
  </si>
  <si>
    <t>検索番号</t>
    <rPh sb="0" eb="2">
      <t>ケンサク</t>
    </rPh>
    <rPh sb="2" eb="4">
      <t>バンゴウ</t>
    </rPh>
    <phoneticPr fontId="1"/>
  </si>
  <si>
    <t>設置</t>
    <rPh sb="0" eb="2">
      <t>セッチ</t>
    </rPh>
    <phoneticPr fontId="2"/>
  </si>
  <si>
    <t>県立</t>
    <rPh sb="0" eb="2">
      <t>ケンリツ</t>
    </rPh>
    <phoneticPr fontId="2"/>
  </si>
  <si>
    <t>市立</t>
    <rPh sb="0" eb="2">
      <t>イチリツ</t>
    </rPh>
    <phoneticPr fontId="2"/>
  </si>
  <si>
    <t>私学</t>
    <rPh sb="0" eb="2">
      <t>シガク</t>
    </rPh>
    <phoneticPr fontId="2"/>
  </si>
  <si>
    <t>その他</t>
    <rPh sb="2" eb="3">
      <t>タ</t>
    </rPh>
    <phoneticPr fontId="2"/>
  </si>
  <si>
    <t>定通多</t>
    <rPh sb="0" eb="1">
      <t>テイ</t>
    </rPh>
    <rPh sb="1" eb="2">
      <t>ツウ</t>
    </rPh>
    <rPh sb="2" eb="3">
      <t>タ</t>
    </rPh>
    <phoneticPr fontId="2"/>
  </si>
  <si>
    <t>特支</t>
    <rPh sb="0" eb="2">
      <t>トクシ</t>
    </rPh>
    <phoneticPr fontId="1"/>
  </si>
  <si>
    <t>定通多</t>
    <rPh sb="0" eb="1">
      <t>テイ</t>
    </rPh>
    <rPh sb="1" eb="2">
      <t>ツウ</t>
    </rPh>
    <rPh sb="2" eb="3">
      <t>タ</t>
    </rPh>
    <phoneticPr fontId="1"/>
  </si>
  <si>
    <t>校名略称検索</t>
    <rPh sb="0" eb="2">
      <t>コウメイ</t>
    </rPh>
    <rPh sb="2" eb="4">
      <t>リャクショウ</t>
    </rPh>
    <rPh sb="4" eb="6">
      <t>ケンサク</t>
    </rPh>
    <phoneticPr fontId="2"/>
  </si>
  <si>
    <t>検索のための処理</t>
    <rPh sb="0" eb="2">
      <t>ケンサク</t>
    </rPh>
    <rPh sb="6" eb="8">
      <t>ショリ</t>
    </rPh>
    <phoneticPr fontId="1"/>
  </si>
  <si>
    <t>設定</t>
    <rPh sb="0" eb="2">
      <t>セッテイ</t>
    </rPh>
    <phoneticPr fontId="1"/>
  </si>
  <si>
    <t>学校データ</t>
    <rPh sb="0" eb="2">
      <t>ガッコウ</t>
    </rPh>
    <phoneticPr fontId="1"/>
  </si>
  <si>
    <t>高野連</t>
    <rPh sb="0" eb="3">
      <t>コウヤレン</t>
    </rPh>
    <phoneticPr fontId="2"/>
  </si>
  <si>
    <t>高体連</t>
    <rPh sb="0" eb="3">
      <t>コウタイレン</t>
    </rPh>
    <phoneticPr fontId="2"/>
  </si>
  <si>
    <t>部処理</t>
    <rPh sb="0" eb="1">
      <t>ブ</t>
    </rPh>
    <rPh sb="1" eb="3">
      <t>ショリ</t>
    </rPh>
    <phoneticPr fontId="2"/>
  </si>
  <si>
    <t>加盟金の設定（１部活動あたり）</t>
    <rPh sb="0" eb="3">
      <t>カメイキン</t>
    </rPh>
    <rPh sb="4" eb="6">
      <t>セッテイ</t>
    </rPh>
    <rPh sb="8" eb="11">
      <t>ブカツドウ</t>
    </rPh>
    <phoneticPr fontId="2"/>
  </si>
  <si>
    <t>特支</t>
    <rPh sb="0" eb="2">
      <t>トクシ</t>
    </rPh>
    <phoneticPr fontId="2"/>
  </si>
  <si>
    <t>円</t>
    <rPh sb="0" eb="1">
      <t>エン</t>
    </rPh>
    <phoneticPr fontId="2"/>
  </si>
  <si>
    <t>ダウンリストの設定</t>
    <rPh sb="7" eb="9">
      <t>セッテイ</t>
    </rPh>
    <phoneticPr fontId="2"/>
  </si>
  <si>
    <t>校名略称リスト</t>
    <rPh sb="0" eb="2">
      <t>コウメイ</t>
    </rPh>
    <rPh sb="2" eb="4">
      <t>リャクショウ</t>
    </rPh>
    <phoneticPr fontId="2"/>
  </si>
  <si>
    <t>加盟金の設定（生徒1人あたり）</t>
    <rPh sb="0" eb="3">
      <t>カメイキン</t>
    </rPh>
    <rPh sb="4" eb="6">
      <t>セッテイ</t>
    </rPh>
    <rPh sb="7" eb="9">
      <t>セイト</t>
    </rPh>
    <rPh sb="9" eb="11">
      <t>ヒトリ</t>
    </rPh>
    <phoneticPr fontId="2"/>
  </si>
  <si>
    <t>全校
生徒数</t>
    <rPh sb="0" eb="2">
      <t>ゼンコウ</t>
    </rPh>
    <rPh sb="3" eb="6">
      <t>セイトスウ</t>
    </rPh>
    <phoneticPr fontId="2"/>
  </si>
  <si>
    <t>生徒加盟金</t>
    <rPh sb="0" eb="2">
      <t>セイト</t>
    </rPh>
    <rPh sb="2" eb="5">
      <t>カメイキン</t>
    </rPh>
    <phoneticPr fontId="2"/>
  </si>
  <si>
    <t>加盟
金額計</t>
    <rPh sb="0" eb="2">
      <t>カメイ</t>
    </rPh>
    <rPh sb="3" eb="5">
      <t>キンガク</t>
    </rPh>
    <rPh sb="5" eb="6">
      <t>ケイ</t>
    </rPh>
    <phoneticPr fontId="2"/>
  </si>
  <si>
    <t>広域通</t>
    <rPh sb="0" eb="2">
      <t>コウイキ</t>
    </rPh>
    <rPh sb="2" eb="3">
      <t>ツウ</t>
    </rPh>
    <phoneticPr fontId="2"/>
  </si>
  <si>
    <t>特支</t>
    <rPh sb="0" eb="2">
      <t>トクシシ</t>
    </rPh>
    <phoneticPr fontId="2"/>
  </si>
  <si>
    <t>広域通</t>
    <rPh sb="0" eb="2">
      <t>コウイキ</t>
    </rPh>
    <rPh sb="2" eb="3">
      <t>ツウ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</si>
  <si>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</si>
  <si>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様</t>
    <rPh sb="0" eb="1">
      <t>サマ</t>
    </rPh>
    <phoneticPr fontId="1"/>
  </si>
  <si>
    <t>￥</t>
    <phoneticPr fontId="1"/>
  </si>
  <si>
    <t>円</t>
    <rPh sb="0" eb="1">
      <t>エン</t>
    </rPh>
    <phoneticPr fontId="1"/>
  </si>
  <si>
    <t>内訳</t>
    <rPh sb="0" eb="2">
      <t>ウチワケ</t>
    </rPh>
    <phoneticPr fontId="1"/>
  </si>
  <si>
    <t>生徒数</t>
    <rPh sb="0" eb="3">
      <t>セイトスウ</t>
    </rPh>
    <phoneticPr fontId="1"/>
  </si>
  <si>
    <t>運動部数</t>
    <rPh sb="0" eb="2">
      <t>ウンドウ</t>
    </rPh>
    <rPh sb="2" eb="4">
      <t>ブスウ</t>
    </rPh>
    <phoneticPr fontId="1"/>
  </si>
  <si>
    <t>人</t>
    <rPh sb="0" eb="1">
      <t>ニン</t>
    </rPh>
    <phoneticPr fontId="1"/>
  </si>
  <si>
    <t>部</t>
    <rPh sb="0" eb="1">
      <t>ブ</t>
    </rPh>
    <phoneticPr fontId="1"/>
  </si>
  <si>
    <t>×</t>
    <phoneticPr fontId="1"/>
  </si>
  <si>
    <t>＝</t>
    <phoneticPr fontId="1"/>
  </si>
  <si>
    <t>加盟金額計</t>
    <rPh sb="0" eb="3">
      <t>カメイキン</t>
    </rPh>
    <rPh sb="3" eb="4">
      <t>ガク</t>
    </rPh>
    <rPh sb="4" eb="5">
      <t>ケイ</t>
    </rPh>
    <phoneticPr fontId="1"/>
  </si>
  <si>
    <t>兵庫県高等学校体育連盟</t>
  </si>
  <si>
    <t>発行責任者：</t>
  </si>
  <si>
    <t>担当者：</t>
    <phoneticPr fontId="1"/>
  </si>
  <si>
    <t>加盟数</t>
    <rPh sb="0" eb="3">
      <t>カメイスウ</t>
    </rPh>
    <phoneticPr fontId="2"/>
  </si>
  <si>
    <t>加盟数</t>
    <rPh sb="0" eb="2">
      <t>カメイ</t>
    </rPh>
    <rPh sb="2" eb="3">
      <t>スウ</t>
    </rPh>
    <phoneticPr fontId="2"/>
  </si>
  <si>
    <t>記入例⇒</t>
    <rPh sb="0" eb="2">
      <t>キニュウ</t>
    </rPh>
    <rPh sb="2" eb="3">
      <t>レイ</t>
    </rPh>
    <phoneticPr fontId="1"/>
  </si>
  <si>
    <t>芦国中等</t>
    <rPh sb="0" eb="1">
      <t>アシ</t>
    </rPh>
    <rPh sb="1" eb="2">
      <t>コク</t>
    </rPh>
    <rPh sb="2" eb="4">
      <t>チュウトウ</t>
    </rPh>
    <phoneticPr fontId="1"/>
  </si>
  <si>
    <t>神戸学院</t>
    <rPh sb="0" eb="2">
      <t>コウベ</t>
    </rPh>
    <rPh sb="2" eb="4">
      <t>ガクイン</t>
    </rPh>
    <phoneticPr fontId="4"/>
  </si>
  <si>
    <t>女学院</t>
    <rPh sb="0" eb="3">
      <t>ジョガクイン</t>
    </rPh>
    <phoneticPr fontId="4"/>
  </si>
  <si>
    <t>仁川</t>
    <rPh sb="0" eb="2">
      <t>ニガワ</t>
    </rPh>
    <phoneticPr fontId="4"/>
  </si>
  <si>
    <t>賢明</t>
    <rPh sb="0" eb="2">
      <t>ケンメイ</t>
    </rPh>
    <phoneticPr fontId="4"/>
  </si>
  <si>
    <t>近畿大豊岡</t>
    <rPh sb="0" eb="2">
      <t>キンキ</t>
    </rPh>
    <rPh sb="2" eb="3">
      <t>ダイ</t>
    </rPh>
    <rPh sb="3" eb="5">
      <t>トヨオカ</t>
    </rPh>
    <phoneticPr fontId="4"/>
  </si>
  <si>
    <t>姫路</t>
    <rPh sb="0" eb="2">
      <t>ヒメジ</t>
    </rPh>
    <phoneticPr fontId="4"/>
  </si>
  <si>
    <t>平田調理</t>
    <rPh sb="0" eb="2">
      <t>ヒラタ</t>
    </rPh>
    <rPh sb="2" eb="4">
      <t>チョウリ</t>
    </rPh>
    <phoneticPr fontId="1"/>
  </si>
  <si>
    <t>平田調理専門学校</t>
    <rPh sb="0" eb="2">
      <t>ヒラタ</t>
    </rPh>
    <rPh sb="2" eb="4">
      <t>チョウリ</t>
    </rPh>
    <rPh sb="4" eb="6">
      <t>センモン</t>
    </rPh>
    <rPh sb="6" eb="8">
      <t>ガッコウ</t>
    </rPh>
    <phoneticPr fontId="1"/>
  </si>
  <si>
    <t>カネデアン</t>
    <phoneticPr fontId="1"/>
  </si>
  <si>
    <t>カネディアン・アカデミー</t>
    <phoneticPr fontId="1"/>
  </si>
  <si>
    <t>神戸高専</t>
    <rPh sb="0" eb="2">
      <t>コウベ</t>
    </rPh>
    <rPh sb="2" eb="4">
      <t>コウセン</t>
    </rPh>
    <phoneticPr fontId="1"/>
  </si>
  <si>
    <t>神戸市立工業高等専門学校</t>
    <rPh sb="0" eb="2">
      <t>コウベ</t>
    </rPh>
    <rPh sb="2" eb="4">
      <t>イチリツ</t>
    </rPh>
    <rPh sb="4" eb="6">
      <t>コウギョウ</t>
    </rPh>
    <rPh sb="6" eb="8">
      <t>コウトウ</t>
    </rPh>
    <rPh sb="8" eb="10">
      <t>センモン</t>
    </rPh>
    <rPh sb="10" eb="12">
      <t>ガッコウ</t>
    </rPh>
    <phoneticPr fontId="1"/>
  </si>
  <si>
    <t>明石高専</t>
    <rPh sb="0" eb="2">
      <t>アカシ</t>
    </rPh>
    <rPh sb="2" eb="4">
      <t>コウセン</t>
    </rPh>
    <phoneticPr fontId="1"/>
  </si>
  <si>
    <t>国立明石工業高等専門学校</t>
    <rPh sb="0" eb="2">
      <t>コクリツ</t>
    </rPh>
    <rPh sb="2" eb="4">
      <t>アカシ</t>
    </rPh>
    <rPh sb="4" eb="6">
      <t>コウギョウ</t>
    </rPh>
    <rPh sb="6" eb="8">
      <t>コウトウ</t>
    </rPh>
    <rPh sb="8" eb="10">
      <t>センモン</t>
    </rPh>
    <rPh sb="10" eb="12">
      <t>ガッコウ</t>
    </rPh>
    <phoneticPr fontId="1"/>
  </si>
  <si>
    <t>マリスト国際</t>
    <rPh sb="4" eb="6">
      <t>コクサイ</t>
    </rPh>
    <phoneticPr fontId="1"/>
  </si>
  <si>
    <t>マリストブラザースインターナショナルスクール</t>
    <phoneticPr fontId="1"/>
  </si>
  <si>
    <t>神戸工科</t>
    <rPh sb="0" eb="2">
      <t>コウベ</t>
    </rPh>
    <rPh sb="2" eb="4">
      <t>コウカ</t>
    </rPh>
    <phoneticPr fontId="4"/>
  </si>
  <si>
    <t>楠</t>
    <rPh sb="0" eb="1">
      <t>クスノキ</t>
    </rPh>
    <phoneticPr fontId="4"/>
  </si>
  <si>
    <t>摩耶兵庫</t>
    <rPh sb="0" eb="2">
      <t>マヤ</t>
    </rPh>
    <rPh sb="2" eb="4">
      <t>ヒョウゴ</t>
    </rPh>
    <phoneticPr fontId="4"/>
  </si>
  <si>
    <t>有馬定</t>
    <rPh sb="0" eb="2">
      <t>アリマ</t>
    </rPh>
    <rPh sb="2" eb="3">
      <t>テイ</t>
    </rPh>
    <phoneticPr fontId="4"/>
  </si>
  <si>
    <t>県農定</t>
    <rPh sb="0" eb="1">
      <t>ケン</t>
    </rPh>
    <phoneticPr fontId="1"/>
  </si>
  <si>
    <t>松陽定</t>
    <rPh sb="0" eb="2">
      <t>ショウヨウ</t>
    </rPh>
    <rPh sb="2" eb="3">
      <t>テイ</t>
    </rPh>
    <phoneticPr fontId="4"/>
  </si>
  <si>
    <t>小野工定</t>
    <rPh sb="0" eb="2">
      <t>オノ</t>
    </rPh>
    <phoneticPr fontId="4"/>
  </si>
  <si>
    <t>神戸工</t>
    <rPh sb="0" eb="2">
      <t>コウベ</t>
    </rPh>
    <rPh sb="2" eb="3">
      <t>コウ</t>
    </rPh>
    <phoneticPr fontId="4"/>
  </si>
  <si>
    <t>飾磨工多</t>
    <rPh sb="0" eb="2">
      <t>シカマ</t>
    </rPh>
    <rPh sb="2" eb="3">
      <t>コウ</t>
    </rPh>
    <rPh sb="3" eb="4">
      <t>タ</t>
    </rPh>
    <phoneticPr fontId="1"/>
  </si>
  <si>
    <t>相生産定</t>
    <rPh sb="0" eb="2">
      <t>アイオイ</t>
    </rPh>
    <rPh sb="2" eb="3">
      <t>サン</t>
    </rPh>
    <rPh sb="3" eb="4">
      <t>テイ</t>
    </rPh>
    <phoneticPr fontId="4"/>
  </si>
  <si>
    <t>龍野北定</t>
    <rPh sb="0" eb="2">
      <t>タツノ</t>
    </rPh>
    <rPh sb="2" eb="3">
      <t>キタ</t>
    </rPh>
    <rPh sb="3" eb="4">
      <t>テイ</t>
    </rPh>
    <phoneticPr fontId="4"/>
  </si>
  <si>
    <t>赤穂定</t>
    <rPh sb="0" eb="2">
      <t>アコウ</t>
    </rPh>
    <rPh sb="2" eb="3">
      <t>テイ</t>
    </rPh>
    <phoneticPr fontId="4"/>
  </si>
  <si>
    <t>豊岡定</t>
    <rPh sb="0" eb="2">
      <t>トヨオカ</t>
    </rPh>
    <rPh sb="2" eb="3">
      <t>テイ</t>
    </rPh>
    <phoneticPr fontId="1"/>
  </si>
  <si>
    <t>洲本定</t>
    <rPh sb="0" eb="2">
      <t>スモト</t>
    </rPh>
    <rPh sb="2" eb="3">
      <t>テイ</t>
    </rPh>
    <phoneticPr fontId="4"/>
  </si>
  <si>
    <t>網干通</t>
    <rPh sb="0" eb="2">
      <t>アボシ</t>
    </rPh>
    <rPh sb="2" eb="3">
      <t>ツウ</t>
    </rPh>
    <phoneticPr fontId="1"/>
  </si>
  <si>
    <t>琴ノ浦</t>
    <rPh sb="0" eb="1">
      <t>コト</t>
    </rPh>
    <phoneticPr fontId="4"/>
  </si>
  <si>
    <t>向陽台育成</t>
    <rPh sb="0" eb="3">
      <t>コウヨウダイ</t>
    </rPh>
    <rPh sb="3" eb="5">
      <t>イクセイ</t>
    </rPh>
    <phoneticPr fontId="1"/>
  </si>
  <si>
    <t>向陽台三田</t>
    <rPh sb="0" eb="3">
      <t>コウヨウダイ</t>
    </rPh>
    <rPh sb="3" eb="5">
      <t>サンダ</t>
    </rPh>
    <phoneticPr fontId="1"/>
  </si>
  <si>
    <t>向陽台高等学校育成学園</t>
    <rPh sb="0" eb="3">
      <t>コウヨウダイ</t>
    </rPh>
    <rPh sb="3" eb="5">
      <t>コウトウ</t>
    </rPh>
    <rPh sb="5" eb="7">
      <t>ガッコウ</t>
    </rPh>
    <rPh sb="7" eb="9">
      <t>イクセイ</t>
    </rPh>
    <rPh sb="9" eb="11">
      <t>ガクエン</t>
    </rPh>
    <phoneticPr fontId="1"/>
  </si>
  <si>
    <t>向陽台高等学校三田モードビジネス専門学校</t>
    <rPh sb="0" eb="3">
      <t>コウヨウダイ</t>
    </rPh>
    <rPh sb="3" eb="5">
      <t>コウトウ</t>
    </rPh>
    <rPh sb="5" eb="7">
      <t>ガッコウ</t>
    </rPh>
    <rPh sb="7" eb="9">
      <t>サンダ</t>
    </rPh>
    <rPh sb="16" eb="18">
      <t>センモン</t>
    </rPh>
    <rPh sb="18" eb="20">
      <t>ガッコウ</t>
    </rPh>
    <phoneticPr fontId="1"/>
  </si>
  <si>
    <t>師友塾高神戸</t>
    <rPh sb="0" eb="2">
      <t>シユウ</t>
    </rPh>
    <rPh sb="2" eb="3">
      <t>ジュク</t>
    </rPh>
    <rPh sb="3" eb="4">
      <t>コウ</t>
    </rPh>
    <rPh sb="4" eb="6">
      <t>コウベ</t>
    </rPh>
    <phoneticPr fontId="1"/>
  </si>
  <si>
    <t>星槎国際播磨西</t>
    <rPh sb="0" eb="1">
      <t>ホシ</t>
    </rPh>
    <rPh sb="1" eb="2">
      <t>サ</t>
    </rPh>
    <rPh sb="2" eb="4">
      <t>コクサイ</t>
    </rPh>
    <rPh sb="4" eb="6">
      <t>ハリマ</t>
    </rPh>
    <rPh sb="6" eb="7">
      <t>ニシ</t>
    </rPh>
    <phoneticPr fontId="1"/>
  </si>
  <si>
    <t>星槎国際高等学校</t>
    <rPh sb="0" eb="1">
      <t>ホシ</t>
    </rPh>
    <rPh sb="1" eb="2">
      <t>サ</t>
    </rPh>
    <rPh sb="2" eb="4">
      <t>コクサイ</t>
    </rPh>
    <rPh sb="4" eb="6">
      <t>コウトウ</t>
    </rPh>
    <rPh sb="6" eb="8">
      <t>ガッコウ</t>
    </rPh>
    <phoneticPr fontId="1"/>
  </si>
  <si>
    <t>神戸聴覚</t>
    <rPh sb="0" eb="2">
      <t>コウベ</t>
    </rPh>
    <rPh sb="2" eb="4">
      <t>チョウカク</t>
    </rPh>
    <phoneticPr fontId="1"/>
  </si>
  <si>
    <t>兵庫県立神戸聴覚特別支援学校</t>
    <rPh sb="0" eb="3">
      <t>ヒョウゴケン</t>
    </rPh>
    <rPh sb="3" eb="4">
      <t>リツ</t>
    </rPh>
    <rPh sb="4" eb="6">
      <t>コウベ</t>
    </rPh>
    <rPh sb="6" eb="8">
      <t>チョウカク</t>
    </rPh>
    <rPh sb="8" eb="10">
      <t>トクベツ</t>
    </rPh>
    <rPh sb="10" eb="12">
      <t>シエン</t>
    </rPh>
    <rPh sb="12" eb="14">
      <t>ガッコウ</t>
    </rPh>
    <phoneticPr fontId="1"/>
  </si>
  <si>
    <t>県立視覚</t>
    <rPh sb="0" eb="2">
      <t>ケンリツ</t>
    </rPh>
    <rPh sb="2" eb="4">
      <t>シカク</t>
    </rPh>
    <phoneticPr fontId="1"/>
  </si>
  <si>
    <t>国立</t>
    <rPh sb="0" eb="2">
      <t>コクリツ</t>
    </rPh>
    <phoneticPr fontId="1"/>
  </si>
  <si>
    <t>国立</t>
    <rPh sb="0" eb="2">
      <t>コクリツ</t>
    </rPh>
    <phoneticPr fontId="2"/>
  </si>
  <si>
    <t>播磨特別</t>
    <rPh sb="2" eb="4">
      <t>トクベツ</t>
    </rPh>
    <phoneticPr fontId="1"/>
  </si>
  <si>
    <t>姫路特別</t>
    <rPh sb="2" eb="4">
      <t>トクベツ</t>
    </rPh>
    <phoneticPr fontId="1"/>
  </si>
  <si>
    <t>出石特別</t>
    <rPh sb="2" eb="4">
      <t>トクベツ</t>
    </rPh>
    <phoneticPr fontId="1"/>
  </si>
  <si>
    <t>神戸特別</t>
    <rPh sb="2" eb="4">
      <t>トクベツ</t>
    </rPh>
    <phoneticPr fontId="1"/>
  </si>
  <si>
    <t>しらさぎ特</t>
    <rPh sb="4" eb="5">
      <t>トク</t>
    </rPh>
    <phoneticPr fontId="1"/>
  </si>
  <si>
    <t>TEL : 070-1247-0948  Email : hhaf-info@hyogo-c.ed.jp</t>
    <phoneticPr fontId="1"/>
  </si>
  <si>
    <t>ローイング(ボート)</t>
    <phoneticPr fontId="2"/>
  </si>
  <si>
    <t>県立大</t>
    <rPh sb="0" eb="3">
      <t>ケンリツダイ</t>
    </rPh>
    <phoneticPr fontId="1"/>
  </si>
  <si>
    <t>県立大</t>
    <rPh sb="0" eb="3">
      <t>ケンリツダイ</t>
    </rPh>
    <phoneticPr fontId="2"/>
  </si>
  <si>
    <t>その他</t>
    <rPh sb="2" eb="3">
      <t>タ</t>
    </rPh>
    <phoneticPr fontId="2"/>
  </si>
  <si>
    <t>h01-kyoto@cen.ama-net.ed.jp</t>
  </si>
  <si>
    <t>ichinish1@edu.nishi.or.jp</t>
  </si>
  <si>
    <t>office@kis.ed.jp</t>
  </si>
  <si>
    <t>yamamoto-hajime@kobejogakuin-h.ed.jp</t>
  </si>
  <si>
    <t>t-motoki@oby-sacred-heart.ed.jp</t>
  </si>
  <si>
    <t>ssjimu@sandashosei.net</t>
  </si>
  <si>
    <t>surugagakuen@himeji-jogakuin.ed.jp</t>
  </si>
  <si>
    <t>chuko@himejikenmei.ac.jp</t>
  </si>
  <si>
    <t>s101742@hyogo-c.ed.jp</t>
  </si>
  <si>
    <t>ryo-hozukixb@kobe-c.ed.jp</t>
  </si>
  <si>
    <t>a.okamoto@clark.ed.jp</t>
  </si>
  <si>
    <t>t.tanaka@clark.ed.jp</t>
  </si>
  <si>
    <t>i.yasuda@clark.ed.jp</t>
  </si>
  <si>
    <t>r.kato@clark.ed.jp</t>
  </si>
  <si>
    <t>aie@aie.ed.jp</t>
  </si>
  <si>
    <t>fuki-hs@kobe-c.ed.jp</t>
    <phoneticPr fontId="1"/>
  </si>
  <si>
    <t>snkt-hs@kobe-c.ed.jp</t>
  </si>
  <si>
    <t>H06-kyoto@cen.ama-net.ed.jp</t>
  </si>
  <si>
    <t>sch-s-jimu@office.kobe-u.ac.jp</t>
  </si>
  <si>
    <t>s.office-info@shoin-jhs.ac.jp</t>
    <phoneticPr fontId="1"/>
  </si>
  <si>
    <t>info@shinko.ed.jp</t>
  </si>
  <si>
    <t>info@kobe-shinwa.ed.jp</t>
  </si>
  <si>
    <t>koryo.matsushita@gmail.com</t>
  </si>
  <si>
    <t>r-adachi@ikuei.ac.jp</t>
  </si>
  <si>
    <t>mariko02@mukogawa-u.ac.jp</t>
  </si>
  <si>
    <t>office@hotoku.ac.jp</t>
  </si>
  <si>
    <t>jimushitsu@sandagakuen.ed.jp</t>
  </si>
  <si>
    <t>head@hakuryo.ed.jp</t>
  </si>
  <si>
    <t>Myhy-hs@kobe-c.ed.jp</t>
  </si>
  <si>
    <t>kbkk-hs@kobe-c.ed.jp</t>
  </si>
  <si>
    <t>H07-kyoto@cen.ama-net.ed.jp</t>
  </si>
  <si>
    <t>0798-34-2893</t>
  </si>
  <si>
    <t>j_hirose@kouei.ed.jp</t>
  </si>
  <si>
    <t>079-225-8113</t>
  </si>
  <si>
    <t>松陰尼崎</t>
    <rPh sb="0" eb="2">
      <t>ショウイン</t>
    </rPh>
    <rPh sb="2" eb="4">
      <t>アマガサキ</t>
    </rPh>
    <phoneticPr fontId="1"/>
  </si>
  <si>
    <t>amagasaki@sho-in.ed.jp</t>
  </si>
  <si>
    <t>師友塾高等学校神戸</t>
    <rPh sb="0" eb="1">
      <t>シ</t>
    </rPh>
    <rPh sb="1" eb="2">
      <t>ユウ</t>
    </rPh>
    <rPh sb="2" eb="3">
      <t>ジュク</t>
    </rPh>
    <rPh sb="3" eb="7">
      <t>コウトウガッコウ</t>
    </rPh>
    <rPh sb="7" eb="9">
      <t>コウベ</t>
    </rPh>
    <phoneticPr fontId="1"/>
  </si>
  <si>
    <t>神戸市東灘区御影2-12-30</t>
    <phoneticPr fontId="1"/>
  </si>
  <si>
    <t>078-841-5285</t>
    <phoneticPr fontId="1"/>
  </si>
  <si>
    <t>658-0047</t>
    <phoneticPr fontId="1"/>
  </si>
  <si>
    <t>番</t>
    <rPh sb="0" eb="1">
      <t>バン</t>
    </rPh>
    <phoneticPr fontId="1"/>
  </si>
  <si>
    <t>フェンシング</t>
    <phoneticPr fontId="2"/>
  </si>
  <si>
    <t>ホッケー</t>
    <phoneticPr fontId="2"/>
  </si>
  <si>
    <t>スケート</t>
    <phoneticPr fontId="2"/>
  </si>
  <si>
    <t>★　加盟数は、県高体連の加盟金が必要となる部の数</t>
    <rPh sb="2" eb="5">
      <t>カメイスウ</t>
    </rPh>
    <rPh sb="7" eb="11">
      <t>ケンコウタイレン</t>
    </rPh>
    <rPh sb="12" eb="15">
      <t>カメイキン</t>
    </rPh>
    <rPh sb="16" eb="18">
      <t>ヒツヨウ</t>
    </rPh>
    <rPh sb="21" eb="22">
      <t>ブ</t>
    </rPh>
    <rPh sb="23" eb="24">
      <t>カズ</t>
    </rPh>
    <phoneticPr fontId="2"/>
  </si>
  <si>
    <t>駿台甲府(西宮甲英)</t>
    <rPh sb="0" eb="2">
      <t>スンダイ</t>
    </rPh>
    <rPh sb="2" eb="4">
      <t>コウフ</t>
    </rPh>
    <rPh sb="5" eb="7">
      <t>ニシノミヤ</t>
    </rPh>
    <rPh sb="7" eb="9">
      <t>コウエイ</t>
    </rPh>
    <phoneticPr fontId="4"/>
  </si>
  <si>
    <t>北神戸総合</t>
    <rPh sb="0" eb="3">
      <t>キタコウベ</t>
    </rPh>
    <rPh sb="3" eb="5">
      <t>ソウゴウ</t>
    </rPh>
    <phoneticPr fontId="1"/>
  </si>
  <si>
    <t>神戸学園都市</t>
    <rPh sb="0" eb="2">
      <t>コウベ</t>
    </rPh>
    <rPh sb="2" eb="6">
      <t>ガクエントシ</t>
    </rPh>
    <phoneticPr fontId="1"/>
  </si>
  <si>
    <t>兵庫県立北神戸総合高等学校</t>
    <rPh sb="0" eb="2">
      <t>ヒョウゴ</t>
    </rPh>
    <rPh sb="2" eb="4">
      <t>ケンリツ</t>
    </rPh>
    <rPh sb="4" eb="7">
      <t>キタコウベ</t>
    </rPh>
    <rPh sb="7" eb="9">
      <t>ソウゴウ</t>
    </rPh>
    <rPh sb="9" eb="13">
      <t>コウトウガッコウ</t>
    </rPh>
    <phoneticPr fontId="1"/>
  </si>
  <si>
    <t>兵庫県立神戸学園都市高等学校</t>
    <rPh sb="0" eb="4">
      <t>ヒョウゴケンリツ</t>
    </rPh>
    <rPh sb="4" eb="6">
      <t>コウベ</t>
    </rPh>
    <rPh sb="6" eb="8">
      <t>ガクエン</t>
    </rPh>
    <rPh sb="8" eb="10">
      <t>トシ</t>
    </rPh>
    <rPh sb="10" eb="12">
      <t>コウトウ</t>
    </rPh>
    <rPh sb="12" eb="14">
      <t>ガッコウ</t>
    </rPh>
    <phoneticPr fontId="1"/>
  </si>
  <si>
    <t>西宮苦楽園</t>
    <rPh sb="0" eb="2">
      <t>ニシノミヤ</t>
    </rPh>
    <rPh sb="2" eb="5">
      <t>クラクエン</t>
    </rPh>
    <phoneticPr fontId="1"/>
  </si>
  <si>
    <t>兵庫県立西宮苦楽園高等学校</t>
    <rPh sb="0" eb="3">
      <t>ヒョウゴケン</t>
    </rPh>
    <rPh sb="3" eb="4">
      <t>リツ</t>
    </rPh>
    <rPh sb="4" eb="6">
      <t>ニシノミヤ</t>
    </rPh>
    <rPh sb="6" eb="8">
      <t>クラク</t>
    </rPh>
    <rPh sb="8" eb="9">
      <t>エン</t>
    </rPh>
    <rPh sb="9" eb="13">
      <t>コウトウガッコウ</t>
    </rPh>
    <phoneticPr fontId="1"/>
  </si>
  <si>
    <t>三木総合</t>
    <rPh sb="0" eb="4">
      <t>ミキソウゴウ</t>
    </rPh>
    <phoneticPr fontId="1"/>
  </si>
  <si>
    <t>兵庫県立三木総合高等学校</t>
    <rPh sb="0" eb="3">
      <t>ヒョウゴケン</t>
    </rPh>
    <rPh sb="3" eb="4">
      <t>リツ</t>
    </rPh>
    <rPh sb="4" eb="8">
      <t>ミキソウゴウ</t>
    </rPh>
    <rPh sb="8" eb="12">
      <t>コウトウガッコウ</t>
    </rPh>
    <phoneticPr fontId="1"/>
  </si>
  <si>
    <t>姫路海稜</t>
    <rPh sb="0" eb="2">
      <t>ヒメジ</t>
    </rPh>
    <rPh sb="2" eb="3">
      <t>ウミ</t>
    </rPh>
    <rPh sb="3" eb="4">
      <t>リョウ</t>
    </rPh>
    <phoneticPr fontId="1"/>
  </si>
  <si>
    <t>県立姫路海稜高等学校</t>
    <rPh sb="0" eb="2">
      <t>ケンリツ</t>
    </rPh>
    <rPh sb="2" eb="4">
      <t>ヒメジ</t>
    </rPh>
    <rPh sb="4" eb="5">
      <t>ウミ</t>
    </rPh>
    <rPh sb="5" eb="6">
      <t>リョウ</t>
    </rPh>
    <rPh sb="6" eb="10">
      <t>コウトウガッコウ</t>
    </rPh>
    <phoneticPr fontId="1"/>
  </si>
  <si>
    <t>県立播磨福崎高等学校</t>
    <rPh sb="0" eb="2">
      <t>ケンリツ</t>
    </rPh>
    <rPh sb="2" eb="6">
      <t>ハリマフクサキ</t>
    </rPh>
    <rPh sb="6" eb="10">
      <t>コウトウガッコウ</t>
    </rPh>
    <phoneticPr fontId="1"/>
  </si>
  <si>
    <t>播磨福崎</t>
    <rPh sb="0" eb="2">
      <t>ハリマ</t>
    </rPh>
    <rPh sb="2" eb="4">
      <t>フクサキ</t>
    </rPh>
    <phoneticPr fontId="1"/>
  </si>
  <si>
    <t>園田学園</t>
    <rPh sb="0" eb="2">
      <t>ソノダ</t>
    </rPh>
    <rPh sb="2" eb="4">
      <t>ガクエン</t>
    </rPh>
    <phoneticPr fontId="4"/>
  </si>
  <si>
    <t>高等特別</t>
    <rPh sb="0" eb="2">
      <t>コウトウ</t>
    </rPh>
    <rPh sb="2" eb="4">
      <t>トクベツ</t>
    </rPh>
    <phoneticPr fontId="3"/>
  </si>
  <si>
    <t>兵庫県立高等特別支援学校</t>
    <rPh sb="4" eb="6">
      <t>コウトウ</t>
    </rPh>
    <phoneticPr fontId="1"/>
  </si>
  <si>
    <t>079-563-0689</t>
    <phoneticPr fontId="1"/>
  </si>
  <si>
    <t>669-1515</t>
    <phoneticPr fontId="1"/>
  </si>
  <si>
    <t>三田市大原梅の木1546-6</t>
    <rPh sb="0" eb="3">
      <t>サンダシ</t>
    </rPh>
    <rPh sb="3" eb="5">
      <t>オオハラ</t>
    </rPh>
    <phoneticPr fontId="1"/>
  </si>
  <si>
    <t>髙尾　賢司</t>
    <rPh sb="0" eb="2">
      <t>タカオ</t>
    </rPh>
    <rPh sb="3" eb="5">
      <t>ケンジ</t>
    </rPh>
    <phoneticPr fontId="1"/>
  </si>
  <si>
    <t>島　宏人</t>
    <rPh sb="0" eb="1">
      <t>シマ</t>
    </rPh>
    <rPh sb="2" eb="4">
      <t>ヒロト</t>
    </rPh>
    <phoneticPr fontId="1"/>
  </si>
  <si>
    <t>（県高体連　理事長）</t>
    <rPh sb="1" eb="5">
      <t>ケンコウタイレン</t>
    </rPh>
    <rPh sb="6" eb="9">
      <t>リジチョウ</t>
    </rPh>
    <phoneticPr fontId="1"/>
  </si>
  <si>
    <t>（県高体連　事務局）</t>
    <rPh sb="1" eb="2">
      <t>ケン</t>
    </rPh>
    <rPh sb="2" eb="5">
      <t>コウタイレン</t>
    </rPh>
    <rPh sb="6" eb="9">
      <t>ジムキョク</t>
    </rPh>
    <phoneticPr fontId="1"/>
  </si>
  <si>
    <t xml:space="preserve"> TEL : 080-4205-8388
Email : Kenji_Takao@pref.hyogo.lg.jp</t>
    <phoneticPr fontId="1"/>
  </si>
  <si>
    <t>Koto_shien@pref.hyogo.lg.jp</t>
  </si>
  <si>
    <t>nada-h@g.nada.ac.jp</t>
    <phoneticPr fontId="1"/>
  </si>
  <si>
    <t>manager@saiseikoka.ed.jp</t>
    <phoneticPr fontId="1"/>
  </si>
  <si>
    <t>tkg.info@takigawa.ac.jp</t>
    <phoneticPr fontId="1"/>
  </si>
  <si>
    <t>Nagatasg_hs@pref.hyogo.lg.jp</t>
    <phoneticPr fontId="1"/>
  </si>
  <si>
    <t>a-kawasaki@nigawa.ac.jp</t>
    <phoneticPr fontId="1"/>
  </si>
  <si>
    <t>nakanishi＠keimei.ed.jp</t>
    <phoneticPr fontId="1"/>
  </si>
  <si>
    <t>kgkg-hs@kobe-c.ed.jp</t>
    <phoneticPr fontId="1"/>
  </si>
  <si>
    <t>Himejik_hs@pref.hyogo.lg.jp</t>
    <phoneticPr fontId="1"/>
  </si>
  <si>
    <t>ats-yoshidaxb@kobe-c.ed.jp</t>
    <phoneticPr fontId="1"/>
  </si>
  <si>
    <t>西脇市野村町1794-60</t>
    <rPh sb="0" eb="6">
      <t>ニシワキシノムラチョウ</t>
    </rPh>
    <phoneticPr fontId="1"/>
  </si>
  <si>
    <t>会 長　 内藤　敦志</t>
    <rPh sb="5" eb="7">
      <t>ナイトウ</t>
    </rPh>
    <rPh sb="8" eb="10">
      <t>アツシシ</t>
    </rPh>
    <phoneticPr fontId="1"/>
  </si>
  <si>
    <t>令和８年度兵庫県高等学校体育連盟加盟状況調査　　</t>
    <rPh sb="0" eb="2">
      <t>レイワカ</t>
    </rPh>
    <rPh sb="16" eb="18">
      <t>カメイモ</t>
    </rPh>
    <rPh sb="18" eb="20">
      <t>ジョウキョウ</t>
    </rPh>
    <rPh sb="20" eb="22">
      <t>チョウサ</t>
    </rPh>
    <phoneticPr fontId="2"/>
  </si>
  <si>
    <t>姫路市立</t>
    <rPh sb="0" eb="4">
      <t>ヒメジイチリツ</t>
    </rPh>
    <phoneticPr fontId="4"/>
  </si>
  <si>
    <t>姫路市立高等学校</t>
    <rPh sb="0" eb="2">
      <t>ヒメジ</t>
    </rPh>
    <phoneticPr fontId="1"/>
  </si>
  <si>
    <t>但し、令和８年度兵庫県高等学校体育連盟加盟金として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</si>
</sst>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人&quot;"/>
    <numFmt numFmtId="177" formatCode="0&quot;部&quot;"/>
    <numFmt numFmtId="178" formatCode="0.0&quot;％&quot;"/>
    <numFmt numFmtId="179" formatCode="[$-411]ggge&quot;年&quot;m&quot;月&quot;d&quot;日&quot;;@"/>
    <numFmt numFmtId="180" formatCode="#,##0&quot;円&quot;"/>
    <numFmt numFmtId="181" formatCode="000"/>
  </numFmts>
  <fonts count="24" x14ac:knownFonts="1"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6"/>
      <name val="游明朝"/>
      <family val="1"/>
    </font>
    <font>
      <sz val="12"/>
      <name val="游明朝"/>
      <family val="1"/>
    </font>
    <font>
      <sz val="11"/>
      <name val="游明朝"/>
      <family val="1"/>
    </font>
    <font>
      <sz val="11"/>
      <name val="游明朝"/>
      <family val="1"/>
      <charset val="128"/>
    </font>
    <font>
      <b/>
      <u/>
      <sz val="12"/>
      <name val="游明朝"/>
      <family val="1"/>
      <charset val="128"/>
    </font>
    <font>
      <sz val="11"/>
      <name val="ＭＳ Ｐゴシック"/>
      <family val="3"/>
    </font>
    <font>
      <sz val="12"/>
      <name val="游明朝"/>
      <family val="1"/>
      <charset val="128"/>
    </font>
    <font>
      <sz val="12"/>
      <color theme="1"/>
      <name val="游明朝"/>
      <family val="1"/>
    </font>
    <font>
      <sz val="12"/>
      <color theme="1"/>
      <name val="游明朝"/>
      <family val="1"/>
      <charset val="128"/>
    </font>
    <font>
      <sz val="18"/>
      <name val="游明朝"/>
      <family val="1"/>
    </font>
    <font>
      <sz val="18"/>
      <name val="游明朝"/>
      <family val="1"/>
      <charset val="128"/>
    </font>
    <font>
      <sz val="20"/>
      <name val="游明朝"/>
      <family val="1"/>
    </font>
    <font>
      <sz val="22"/>
      <name val="游明朝"/>
      <family val="1"/>
    </font>
    <font>
      <sz val="28"/>
      <name val="游明朝"/>
      <family val="1"/>
    </font>
    <font>
      <sz val="28"/>
      <name val="游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20"/>
      <name val="游明朝"/>
      <family val="1"/>
      <charset val="128"/>
    </font>
    <font>
      <sz val="16"/>
      <name val="游明朝"/>
      <family val="1"/>
      <charset val="128"/>
    </font>
    <font>
      <u/>
      <sz val="11"/>
      <color theme="10"/>
      <name val="ＭＳ Ｐゴシック"/>
      <family val="3"/>
    </font>
    <font>
      <u/>
      <sz val="12"/>
      <color theme="10"/>
      <name val="游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top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distributed" vertical="center"/>
    </xf>
    <xf numFmtId="176" fontId="4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4" borderId="1" xfId="0" applyFont="1" applyFill="1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6" borderId="63" xfId="0" applyFont="1" applyFill="1" applyBorder="1" applyAlignment="1">
      <alignment horizontal="center" vertical="center"/>
    </xf>
    <xf numFmtId="0" fontId="4" fillId="6" borderId="54" xfId="0" applyFont="1" applyFill="1" applyBorder="1" applyAlignment="1">
      <alignment horizontal="center" vertical="center"/>
    </xf>
    <xf numFmtId="0" fontId="4" fillId="6" borderId="55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36" xfId="0" applyFont="1" applyFill="1" applyBorder="1" applyAlignment="1">
      <alignment horizontal="center" vertical="center"/>
    </xf>
    <xf numFmtId="0" fontId="4" fillId="6" borderId="35" xfId="0" applyFont="1" applyFill="1" applyBorder="1" applyAlignment="1">
      <alignment horizontal="center" vertical="center"/>
    </xf>
    <xf numFmtId="0" fontId="4" fillId="7" borderId="1" xfId="0" applyFont="1" applyFill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4" fillId="2" borderId="5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5" fillId="0" borderId="51" xfId="0" applyFont="1" applyBorder="1">
      <alignment vertical="center"/>
    </xf>
    <xf numFmtId="0" fontId="17" fillId="0" borderId="51" xfId="0" applyFont="1" applyBorder="1">
      <alignment vertical="center"/>
    </xf>
    <xf numFmtId="0" fontId="18" fillId="0" borderId="0" xfId="0" applyFont="1" applyAlignment="1">
      <alignment horizontal="justify" vertical="center"/>
    </xf>
    <xf numFmtId="0" fontId="4" fillId="0" borderId="64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51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65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4" fillId="9" borderId="36" xfId="0" applyNumberFormat="1" applyFont="1" applyFill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176" fontId="4" fillId="0" borderId="36" xfId="0" applyNumberFormat="1" applyFont="1" applyBorder="1" applyAlignment="1" applyProtection="1">
      <alignment horizontal="right" vertical="center" shrinkToFit="1"/>
      <protection locked="0"/>
    </xf>
    <xf numFmtId="176" fontId="4" fillId="9" borderId="36" xfId="0" applyNumberFormat="1" applyFont="1" applyFill="1" applyBorder="1" applyAlignment="1">
      <alignment horizontal="right" vertical="center" shrinkToFit="1"/>
    </xf>
    <xf numFmtId="178" fontId="4" fillId="9" borderId="35" xfId="0" applyNumberFormat="1" applyFont="1" applyFill="1" applyBorder="1" applyAlignment="1">
      <alignment horizontal="right" vertical="center" shrinkToFit="1"/>
    </xf>
    <xf numFmtId="0" fontId="9" fillId="0" borderId="0" xfId="0" applyFont="1">
      <alignment vertical="center"/>
    </xf>
    <xf numFmtId="0" fontId="4" fillId="0" borderId="38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181" fontId="3" fillId="9" borderId="44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0" xfId="2" applyFont="1">
      <alignment vertical="center"/>
    </xf>
    <xf numFmtId="0" fontId="22" fillId="0" borderId="0" xfId="2">
      <alignment vertical="center"/>
    </xf>
    <xf numFmtId="0" fontId="22" fillId="0" borderId="0" xfId="2" applyAlignment="1">
      <alignment horizontal="left" vertical="center" wrapText="1"/>
    </xf>
    <xf numFmtId="0" fontId="4" fillId="4" borderId="1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distributed" vertical="center"/>
    </xf>
    <xf numFmtId="38" fontId="4" fillId="7" borderId="1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9" fontId="4" fillId="0" borderId="1" xfId="0" applyNumberFormat="1" applyFont="1" applyBorder="1" applyAlignment="1" applyProtection="1">
      <alignment horizontal="center" vertical="center"/>
      <protection locked="0"/>
    </xf>
    <xf numFmtId="179" fontId="4" fillId="0" borderId="43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4" fillId="2" borderId="57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180" fontId="4" fillId="9" borderId="59" xfId="0" applyNumberFormat="1" applyFont="1" applyFill="1" applyBorder="1" applyAlignment="1">
      <alignment horizontal="right" vertical="center"/>
    </xf>
    <xf numFmtId="180" fontId="4" fillId="9" borderId="52" xfId="0" applyNumberFormat="1" applyFont="1" applyFill="1" applyBorder="1" applyAlignment="1">
      <alignment horizontal="right" vertical="center"/>
    </xf>
    <xf numFmtId="0" fontId="4" fillId="8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8" xfId="0" applyFont="1" applyBorder="1" applyAlignment="1">
      <alignment horizontal="distributed" vertical="center"/>
    </xf>
    <xf numFmtId="180" fontId="4" fillId="9" borderId="59" xfId="0" applyNumberFormat="1" applyFont="1" applyFill="1" applyBorder="1" applyAlignment="1">
      <alignment horizontal="right" vertical="center" shrinkToFit="1"/>
    </xf>
    <xf numFmtId="180" fontId="4" fillId="9" borderId="52" xfId="0" applyNumberFormat="1" applyFont="1" applyFill="1" applyBorder="1" applyAlignment="1">
      <alignment horizontal="right" vertical="center" shrinkToFi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 wrapText="1"/>
      <protection locked="0"/>
    </xf>
    <xf numFmtId="0" fontId="4" fillId="0" borderId="61" xfId="0" applyFont="1" applyBorder="1" applyAlignment="1" applyProtection="1">
      <alignment horizontal="center" vertical="center" wrapText="1"/>
      <protection locked="0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5" fillId="0" borderId="57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24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>
      <alignment horizontal="distributed" vertical="center"/>
    </xf>
    <xf numFmtId="0" fontId="4" fillId="0" borderId="25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0" fillId="7" borderId="38" xfId="0" applyFont="1" applyFill="1" applyBorder="1" applyAlignment="1">
      <alignment horizontal="center" vertical="center"/>
    </xf>
    <xf numFmtId="0" fontId="11" fillId="7" borderId="38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41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6" borderId="59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shrinkToFit="1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180" fontId="3" fillId="9" borderId="37" xfId="0" applyNumberFormat="1" applyFont="1" applyFill="1" applyBorder="1" applyAlignment="1">
      <alignment horizontal="right" vertical="center"/>
    </xf>
    <xf numFmtId="180" fontId="3" fillId="9" borderId="49" xfId="0" applyNumberFormat="1" applyFont="1" applyFill="1" applyBorder="1" applyAlignment="1">
      <alignment horizontal="right" vertical="center"/>
    </xf>
    <xf numFmtId="180" fontId="3" fillId="9" borderId="50" xfId="0" applyNumberFormat="1" applyFont="1" applyFill="1" applyBorder="1" applyAlignment="1">
      <alignment horizontal="right" vertical="center"/>
    </xf>
    <xf numFmtId="180" fontId="3" fillId="9" borderId="52" xfId="0" applyNumberFormat="1" applyFont="1" applyFill="1" applyBorder="1" applyAlignment="1">
      <alignment horizontal="right" vertical="center"/>
    </xf>
    <xf numFmtId="0" fontId="4" fillId="8" borderId="11" xfId="0" applyFont="1" applyFill="1" applyBorder="1" applyAlignment="1">
      <alignment horizontal="distributed" vertical="center" shrinkToFit="1"/>
    </xf>
    <xf numFmtId="0" fontId="4" fillId="8" borderId="6" xfId="0" applyFont="1" applyFill="1" applyBorder="1" applyAlignment="1">
      <alignment horizontal="distributed" vertical="center" shrinkToFit="1"/>
    </xf>
    <xf numFmtId="0" fontId="4" fillId="8" borderId="8" xfId="0" applyFont="1" applyFill="1" applyBorder="1" applyAlignment="1">
      <alignment horizontal="distributed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8" fontId="14" fillId="0" borderId="0" xfId="1" applyFont="1" applyAlignment="1">
      <alignment horizontal="right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9" fontId="12" fillId="0" borderId="0" xfId="0" applyNumberFormat="1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4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38" fontId="21" fillId="0" borderId="0" xfId="1" applyFont="1" applyBorder="1" applyAlignment="1">
      <alignment horizontal="center" vertical="center"/>
    </xf>
    <xf numFmtId="0" fontId="19" fillId="0" borderId="51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38" fontId="14" fillId="0" borderId="2" xfId="1" applyFont="1" applyBorder="1" applyAlignment="1">
      <alignment horizontal="right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38" fontId="17" fillId="0" borderId="51" xfId="1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Himejik_hs@pref.hyogo.lg.jp" TargetMode="External"/><Relationship Id="rId3" Type="http://schemas.openxmlformats.org/officeDocument/2006/relationships/hyperlink" Target="mailto:nada-h@g.nada.ac.jp" TargetMode="External"/><Relationship Id="rId7" Type="http://schemas.openxmlformats.org/officeDocument/2006/relationships/hyperlink" Target="mailto:a-kawasaki@nigawa.ac.jp" TargetMode="External"/><Relationship Id="rId2" Type="http://schemas.openxmlformats.org/officeDocument/2006/relationships/hyperlink" Target="mailto:s.office-info@shoin-jhs.ac.jp" TargetMode="External"/><Relationship Id="rId1" Type="http://schemas.openxmlformats.org/officeDocument/2006/relationships/hyperlink" Target="mailto:fuki-hs@kobe-c.ed.jp" TargetMode="External"/><Relationship Id="rId6" Type="http://schemas.openxmlformats.org/officeDocument/2006/relationships/hyperlink" Target="mailto:Nagatasg_hs@pref.hyogo.lg.jp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tkg.info@takigawa.ac.jp" TargetMode="External"/><Relationship Id="rId10" Type="http://schemas.openxmlformats.org/officeDocument/2006/relationships/hyperlink" Target="mailto:ats-yoshidaxb@kobe-c.ed.jp" TargetMode="External"/><Relationship Id="rId4" Type="http://schemas.openxmlformats.org/officeDocument/2006/relationships/hyperlink" Target="mailto:manager@saiseikoka.ed.jp" TargetMode="External"/><Relationship Id="rId9" Type="http://schemas.openxmlformats.org/officeDocument/2006/relationships/hyperlink" Target="mailto:kgkg-hs@kobe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3DCBA-2A19-4B9C-8E42-3F0737B17921}">
  <sheetPr codeName="Sheet1">
    <pageSetUpPr fitToPage="1"/>
  </sheetPr>
  <dimension ref="A1:AA63"/>
  <sheetViews>
    <sheetView tabSelected="1" view="pageBreakPreview" zoomScaleNormal="100" zoomScaleSheetLayoutView="100" workbookViewId="0">
      <selection activeCell="D5" sqref="D5:E5"/>
    </sheetView>
  </sheetViews>
  <sheetFormatPr defaultColWidth="7.375" defaultRowHeight="18" customHeight="1" x14ac:dyDescent="0.15"/>
  <cols>
    <col min="1" max="5" width="7.375" style="1"/>
    <col min="6" max="17" width="7.375" style="1" customWidth="1"/>
    <col min="18" max="18" width="22.625" style="1" customWidth="1"/>
    <col min="19" max="19" width="8.375" style="21" customWidth="1"/>
    <col min="20" max="24" width="8.375" style="1" customWidth="1"/>
    <col min="25" max="25" width="6.25" style="1" customWidth="1"/>
    <col min="26" max="27" width="17.75" style="1" customWidth="1"/>
    <col min="28" max="16384" width="7.375" style="1"/>
  </cols>
  <sheetData>
    <row r="1" spans="1:27" ht="30" customHeight="1" thickBot="1" x14ac:dyDescent="0.2">
      <c r="B1" s="19"/>
      <c r="C1" s="116" t="s">
        <v>1602</v>
      </c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9"/>
      <c r="Q1" s="93" t="str">
        <f>IF(D5="","",VLOOKUP(D5,Sheet2!H:O,7,FALSE))</f>
        <v/>
      </c>
      <c r="R1" s="23"/>
      <c r="Y1" s="99"/>
      <c r="Z1" s="100"/>
      <c r="AA1" s="101"/>
    </row>
    <row r="2" spans="1:27" ht="18.75" customHeight="1" x14ac:dyDescent="0.15">
      <c r="A2" s="1" t="s">
        <v>0</v>
      </c>
      <c r="K2" s="110" t="s">
        <v>51</v>
      </c>
      <c r="L2" s="110"/>
      <c r="M2" s="111"/>
      <c r="N2" s="111"/>
      <c r="O2" s="111"/>
      <c r="P2" s="111"/>
      <c r="Q2" s="112"/>
      <c r="R2" s="24"/>
      <c r="Y2" s="102"/>
      <c r="Z2" s="103"/>
      <c r="AA2" s="104"/>
    </row>
    <row r="3" spans="1:27" ht="3" customHeight="1" x14ac:dyDescent="0.15">
      <c r="Y3" s="102"/>
      <c r="Z3" s="103"/>
      <c r="AA3" s="104"/>
    </row>
    <row r="4" spans="1:27" ht="30.75" customHeight="1" x14ac:dyDescent="0.15">
      <c r="A4" s="22" t="s">
        <v>1407</v>
      </c>
      <c r="B4" s="22" t="s">
        <v>55</v>
      </c>
      <c r="C4" s="22" t="s">
        <v>1400</v>
      </c>
      <c r="D4" s="142" t="s">
        <v>50</v>
      </c>
      <c r="E4" s="142"/>
      <c r="F4" s="143" t="s">
        <v>1</v>
      </c>
      <c r="G4" s="143"/>
      <c r="H4" s="117" t="str">
        <f>IF(D5="","",VLOOKUP(状況調査!D5,Sheet2!H:N,2,))</f>
        <v/>
      </c>
      <c r="I4" s="117"/>
      <c r="J4" s="117"/>
      <c r="K4" s="117"/>
      <c r="L4" s="117"/>
      <c r="M4" s="113" t="s">
        <v>2</v>
      </c>
      <c r="N4" s="113"/>
      <c r="O4" s="144"/>
      <c r="P4" s="144"/>
      <c r="Q4" s="144"/>
      <c r="R4" s="21"/>
      <c r="Y4" s="105"/>
      <c r="Z4" s="106"/>
      <c r="AA4" s="107"/>
    </row>
    <row r="5" spans="1:27" ht="30.75" customHeight="1" x14ac:dyDescent="0.15">
      <c r="A5" s="65"/>
      <c r="B5" s="86"/>
      <c r="C5" s="86"/>
      <c r="D5" s="117"/>
      <c r="E5" s="117"/>
      <c r="F5" s="113" t="s">
        <v>46</v>
      </c>
      <c r="G5" s="113"/>
      <c r="H5" s="117" t="str">
        <f>IF(D5="","",VLOOKUP(D5,Sheet2!H:N,6,))</f>
        <v/>
      </c>
      <c r="I5" s="117"/>
      <c r="J5" s="117"/>
      <c r="K5" s="117"/>
      <c r="L5" s="117"/>
      <c r="M5" s="113" t="s">
        <v>3</v>
      </c>
      <c r="N5" s="113"/>
      <c r="O5" s="144" t="str">
        <f>IF(D5="","",VLOOKUP(D5,Sheet2!H:N,5,FALSE))</f>
        <v/>
      </c>
      <c r="P5" s="144"/>
      <c r="Q5" s="144"/>
      <c r="R5" s="21"/>
      <c r="S5" s="176" t="s">
        <v>1435</v>
      </c>
      <c r="T5" s="177" t="s">
        <v>1439</v>
      </c>
      <c r="U5" s="178"/>
      <c r="V5" s="178"/>
      <c r="W5" s="178"/>
      <c r="Y5" s="99" t="s">
        <v>1429</v>
      </c>
      <c r="Z5" s="100"/>
      <c r="AA5" s="101"/>
    </row>
    <row r="6" spans="1:27" ht="6" customHeight="1" thickBot="1" x14ac:dyDescent="0.2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21"/>
      <c r="S6" s="176"/>
      <c r="T6" s="179"/>
      <c r="U6" s="180"/>
      <c r="V6" s="180"/>
      <c r="W6" s="180"/>
      <c r="Y6" s="105"/>
      <c r="Z6" s="106"/>
      <c r="AA6" s="107"/>
    </row>
    <row r="7" spans="1:27" ht="18.75" customHeight="1" thickBot="1" x14ac:dyDescent="0.2">
      <c r="A7" s="147" t="s">
        <v>4</v>
      </c>
      <c r="B7" s="148"/>
      <c r="C7" s="148"/>
      <c r="D7" s="148"/>
      <c r="E7" s="149"/>
      <c r="F7" s="121" t="s">
        <v>5</v>
      </c>
      <c r="G7" s="182" t="s">
        <v>6</v>
      </c>
      <c r="H7" s="121" t="s">
        <v>5</v>
      </c>
      <c r="I7" s="184" t="s">
        <v>7</v>
      </c>
      <c r="J7" s="186" t="s">
        <v>1377</v>
      </c>
      <c r="K7" s="187"/>
      <c r="L7" s="119" t="s">
        <v>8</v>
      </c>
      <c r="M7" s="119"/>
      <c r="N7" s="119"/>
      <c r="O7" s="118" t="s">
        <v>9</v>
      </c>
      <c r="P7" s="119"/>
      <c r="Q7" s="120"/>
      <c r="R7" s="42"/>
      <c r="S7" s="176"/>
      <c r="T7" s="29" t="s">
        <v>1421</v>
      </c>
      <c r="U7" s="30" t="s">
        <v>1401</v>
      </c>
      <c r="V7" s="30" t="s">
        <v>1402</v>
      </c>
      <c r="W7" s="31" t="s">
        <v>1423</v>
      </c>
      <c r="Y7" s="114" t="str">
        <f>A5&amp;B5&amp;C5</f>
        <v/>
      </c>
      <c r="Z7" s="115"/>
      <c r="AA7" s="27" t="s">
        <v>1440</v>
      </c>
    </row>
    <row r="8" spans="1:27" ht="18.75" customHeight="1" x14ac:dyDescent="0.15">
      <c r="A8" s="150"/>
      <c r="B8" s="151"/>
      <c r="C8" s="151"/>
      <c r="D8" s="151"/>
      <c r="E8" s="152"/>
      <c r="F8" s="122"/>
      <c r="G8" s="183"/>
      <c r="H8" s="122"/>
      <c r="I8" s="185"/>
      <c r="J8" s="3" t="s">
        <v>10</v>
      </c>
      <c r="K8" s="4" t="s">
        <v>11</v>
      </c>
      <c r="L8" s="5" t="s">
        <v>1384</v>
      </c>
      <c r="M8" s="15" t="s">
        <v>1385</v>
      </c>
      <c r="N8" s="6" t="s">
        <v>12</v>
      </c>
      <c r="O8" s="3" t="s">
        <v>1386</v>
      </c>
      <c r="P8" s="15" t="s">
        <v>1385</v>
      </c>
      <c r="Q8" s="4" t="s">
        <v>12</v>
      </c>
      <c r="R8" s="42"/>
      <c r="S8" s="176"/>
      <c r="T8" s="32"/>
      <c r="U8" s="33"/>
      <c r="V8" s="33"/>
      <c r="W8" s="34"/>
      <c r="X8" s="1" t="s">
        <v>1463</v>
      </c>
      <c r="Y8" s="27"/>
      <c r="Z8" s="27"/>
      <c r="AA8" s="27"/>
    </row>
    <row r="9" spans="1:27" ht="18.75" customHeight="1" x14ac:dyDescent="0.15">
      <c r="A9" s="153" t="s">
        <v>1465</v>
      </c>
      <c r="B9" s="154"/>
      <c r="C9" s="154"/>
      <c r="D9" s="154"/>
      <c r="E9" s="155"/>
      <c r="F9" s="8" t="s">
        <v>14</v>
      </c>
      <c r="G9" s="9">
        <v>17</v>
      </c>
      <c r="H9" s="8" t="s">
        <v>1383</v>
      </c>
      <c r="I9" s="13">
        <v>5</v>
      </c>
      <c r="J9" s="10">
        <v>2</v>
      </c>
      <c r="K9" s="11">
        <v>1</v>
      </c>
      <c r="L9" s="14"/>
      <c r="M9" s="7">
        <v>1</v>
      </c>
      <c r="N9" s="12"/>
      <c r="O9" s="10"/>
      <c r="P9" s="7"/>
      <c r="Q9" s="11">
        <v>1</v>
      </c>
      <c r="R9" s="21"/>
      <c r="S9" s="176"/>
      <c r="T9" s="35" t="s">
        <v>1422</v>
      </c>
      <c r="U9" s="36" t="s">
        <v>1403</v>
      </c>
      <c r="V9" s="36" t="s">
        <v>1411</v>
      </c>
      <c r="W9" s="37" t="s">
        <v>1394</v>
      </c>
      <c r="Y9" s="27">
        <v>1</v>
      </c>
      <c r="Z9" s="27" t="str">
        <f>$Y$7&amp;Y9</f>
        <v>1</v>
      </c>
      <c r="AA9" s="27" t="str">
        <f>IF(ISERROR(VLOOKUP(Z9,Sheet2!G:H,2,FALSE)),"",VLOOKUP(Z9,Sheet2!G:H,2,FALSE))</f>
        <v/>
      </c>
    </row>
    <row r="10" spans="1:27" ht="18.75" customHeight="1" x14ac:dyDescent="0.15">
      <c r="A10" s="84">
        <v>1</v>
      </c>
      <c r="B10" s="108" t="s">
        <v>13</v>
      </c>
      <c r="C10" s="108"/>
      <c r="D10" s="108"/>
      <c r="E10" s="108"/>
      <c r="F10" s="60"/>
      <c r="G10" s="61"/>
      <c r="H10" s="60"/>
      <c r="I10" s="61"/>
      <c r="J10" s="62"/>
      <c r="K10" s="63"/>
      <c r="L10" s="64"/>
      <c r="M10" s="65"/>
      <c r="N10" s="66"/>
      <c r="O10" s="62"/>
      <c r="P10" s="65"/>
      <c r="Q10" s="63"/>
      <c r="R10" s="21"/>
      <c r="S10" s="44" t="s">
        <v>1434</v>
      </c>
      <c r="T10" s="35" t="s">
        <v>1423</v>
      </c>
      <c r="U10" s="36" t="s">
        <v>1426</v>
      </c>
      <c r="V10" s="36" t="s">
        <v>1412</v>
      </c>
      <c r="W10" s="37" t="s">
        <v>1395</v>
      </c>
      <c r="X10" s="1">
        <f>IF(S10="高体連",IF(OR(F10="○",F10="◎",F10="統合主"),1,0)+IF(OR(H10="○",H10="◎",H10="統合主"),1,0),0)</f>
        <v>0</v>
      </c>
      <c r="Y10" s="27">
        <v>2</v>
      </c>
      <c r="Z10" s="27" t="str">
        <f>$Y$7&amp;Y10</f>
        <v>2</v>
      </c>
      <c r="AA10" s="27" t="str">
        <f>IF(ISERROR(VLOOKUP(Z10,Sheet2!G:H,2,FALSE)),"",VLOOKUP(Z10,Sheet2!G:H,2,FALSE))</f>
        <v/>
      </c>
    </row>
    <row r="11" spans="1:27" ht="18.75" customHeight="1" x14ac:dyDescent="0.15">
      <c r="A11" s="132">
        <v>2</v>
      </c>
      <c r="B11" s="108" t="s">
        <v>1387</v>
      </c>
      <c r="C11" s="108"/>
      <c r="D11" s="108"/>
      <c r="E11" s="108"/>
      <c r="F11" s="60"/>
      <c r="G11" s="61"/>
      <c r="H11" s="60"/>
      <c r="I11" s="61"/>
      <c r="J11" s="62"/>
      <c r="K11" s="63"/>
      <c r="L11" s="64"/>
      <c r="M11" s="65"/>
      <c r="N11" s="66"/>
      <c r="O11" s="62"/>
      <c r="P11" s="65"/>
      <c r="Q11" s="63"/>
      <c r="R11" s="21"/>
      <c r="S11" s="44" t="s">
        <v>1434</v>
      </c>
      <c r="T11" s="35" t="s">
        <v>1424</v>
      </c>
      <c r="U11" s="36" t="s">
        <v>1445</v>
      </c>
      <c r="V11" s="36" t="s">
        <v>1413</v>
      </c>
      <c r="W11" s="37" t="s">
        <v>1396</v>
      </c>
      <c r="X11" s="1">
        <f>IF(S11="高体連",IF(OR(F11="○",F11="◎",F11="統合主",F12="◎",F12="○",F12="統合主"),1,0)+IF(OR(H11="○",H11="◎",H11="統合主",H12="○",H12="◎",H12="統合主"),1,0),0)</f>
        <v>0</v>
      </c>
      <c r="Y11" s="27">
        <v>3</v>
      </c>
      <c r="Z11" s="27" t="str">
        <f t="shared" ref="Z11:Z38" si="0">$Y$7&amp;Y11</f>
        <v>3</v>
      </c>
      <c r="AA11" s="27" t="str">
        <f>IF(ISERROR(VLOOKUP(Z11,Sheet2!G:H,2,FALSE)),"",VLOOKUP(Z11,Sheet2!G:H,2,FALSE))</f>
        <v/>
      </c>
    </row>
    <row r="12" spans="1:27" ht="18.75" customHeight="1" x14ac:dyDescent="0.15">
      <c r="A12" s="132"/>
      <c r="B12" s="108" t="s">
        <v>1391</v>
      </c>
      <c r="C12" s="108"/>
      <c r="D12" s="108"/>
      <c r="E12" s="108"/>
      <c r="F12" s="60"/>
      <c r="G12" s="61"/>
      <c r="H12" s="60"/>
      <c r="I12" s="61"/>
      <c r="J12" s="62"/>
      <c r="K12" s="63"/>
      <c r="L12" s="64"/>
      <c r="M12" s="65"/>
      <c r="N12" s="66"/>
      <c r="O12" s="62"/>
      <c r="P12" s="65"/>
      <c r="Q12" s="63"/>
      <c r="R12" s="21"/>
      <c r="S12" s="44" t="s">
        <v>1434</v>
      </c>
      <c r="T12" s="35" t="s">
        <v>1519</v>
      </c>
      <c r="U12" s="36" t="s">
        <v>1446</v>
      </c>
      <c r="V12" s="36" t="s">
        <v>1414</v>
      </c>
      <c r="W12" s="37" t="s">
        <v>1397</v>
      </c>
      <c r="Y12" s="27">
        <v>4</v>
      </c>
      <c r="Z12" s="27" t="str">
        <f t="shared" si="0"/>
        <v>4</v>
      </c>
      <c r="AA12" s="27" t="str">
        <f>IF(ISERROR(VLOOKUP(Z12,Sheet2!G:H,2,FALSE)),"",VLOOKUP(Z12,Sheet2!G:H,2,FALSE))</f>
        <v/>
      </c>
    </row>
    <row r="13" spans="1:27" ht="18.75" customHeight="1" x14ac:dyDescent="0.15">
      <c r="A13" s="132">
        <v>3</v>
      </c>
      <c r="B13" s="108" t="s">
        <v>1388</v>
      </c>
      <c r="C13" s="108"/>
      <c r="D13" s="108"/>
      <c r="E13" s="108"/>
      <c r="F13" s="60"/>
      <c r="G13" s="61"/>
      <c r="H13" s="60"/>
      <c r="I13" s="61"/>
      <c r="J13" s="62"/>
      <c r="K13" s="63"/>
      <c r="L13" s="64"/>
      <c r="M13" s="65"/>
      <c r="N13" s="66"/>
      <c r="O13" s="62"/>
      <c r="P13" s="65"/>
      <c r="Q13" s="63"/>
      <c r="R13" s="21"/>
      <c r="S13" s="44" t="s">
        <v>1434</v>
      </c>
      <c r="T13" s="35" t="s">
        <v>1510</v>
      </c>
      <c r="U13" s="36"/>
      <c r="V13" s="36" t="s">
        <v>1415</v>
      </c>
      <c r="W13" s="37" t="s">
        <v>1398</v>
      </c>
      <c r="X13" s="1">
        <f>IF(S13="高体連",IF(OR(F13="○",F13="◎",F13="統合主",F14="◎",F14="○",F14="統合主",F15="○",F15="◎",F15="統合主"),1,0)+IF(OR(H13="○",H13="◎",H13="統合主",H14="◎",H14="○",H14="統合主",H15="統合主",H15="○",H15="◎"),1,0),0)</f>
        <v>0</v>
      </c>
      <c r="Y13" s="27">
        <v>5</v>
      </c>
      <c r="Z13" s="27" t="str">
        <f t="shared" si="0"/>
        <v>5</v>
      </c>
      <c r="AA13" s="27" t="str">
        <f>IF(ISERROR(VLOOKUP(Z13,Sheet2!G:H,2,FALSE)),"",VLOOKUP(Z13,Sheet2!G:H,2,FALSE))</f>
        <v/>
      </c>
    </row>
    <row r="14" spans="1:27" ht="18.75" customHeight="1" x14ac:dyDescent="0.15">
      <c r="A14" s="132"/>
      <c r="B14" s="108" t="s">
        <v>1389</v>
      </c>
      <c r="C14" s="108"/>
      <c r="D14" s="108"/>
      <c r="E14" s="108"/>
      <c r="F14" s="60"/>
      <c r="G14" s="61"/>
      <c r="H14" s="60"/>
      <c r="I14" s="61"/>
      <c r="J14" s="62"/>
      <c r="K14" s="63"/>
      <c r="L14" s="64"/>
      <c r="M14" s="65"/>
      <c r="N14" s="66"/>
      <c r="O14" s="62"/>
      <c r="P14" s="65"/>
      <c r="Q14" s="63"/>
      <c r="R14" s="21"/>
      <c r="S14" s="44" t="s">
        <v>1434</v>
      </c>
      <c r="T14" s="35" t="s">
        <v>1520</v>
      </c>
      <c r="U14" s="36"/>
      <c r="V14" s="36" t="s">
        <v>1416</v>
      </c>
      <c r="W14" s="37" t="s">
        <v>1399</v>
      </c>
      <c r="Y14" s="27">
        <v>6</v>
      </c>
      <c r="Z14" s="27" t="str">
        <f t="shared" si="0"/>
        <v>6</v>
      </c>
      <c r="AA14" s="27" t="str">
        <f>IF(ISERROR(VLOOKUP(Z14,Sheet2!G:H,2,FALSE)),"",VLOOKUP(Z14,Sheet2!G:H,2,FALSE))</f>
        <v/>
      </c>
    </row>
    <row r="15" spans="1:27" ht="18.75" customHeight="1" x14ac:dyDescent="0.15">
      <c r="A15" s="132"/>
      <c r="B15" s="108" t="s">
        <v>1390</v>
      </c>
      <c r="C15" s="108"/>
      <c r="D15" s="108"/>
      <c r="E15" s="108"/>
      <c r="F15" s="60"/>
      <c r="G15" s="61"/>
      <c r="H15" s="60"/>
      <c r="I15" s="61"/>
      <c r="J15" s="62"/>
      <c r="K15" s="63"/>
      <c r="L15" s="64"/>
      <c r="M15" s="65"/>
      <c r="N15" s="66"/>
      <c r="O15" s="62"/>
      <c r="P15" s="65"/>
      <c r="Q15" s="63"/>
      <c r="R15" s="21"/>
      <c r="S15" s="44" t="s">
        <v>1434</v>
      </c>
      <c r="T15" s="35"/>
      <c r="U15" s="36"/>
      <c r="V15" s="36" t="s">
        <v>1417</v>
      </c>
      <c r="W15" s="37"/>
      <c r="Y15" s="27">
        <v>7</v>
      </c>
      <c r="Z15" s="27" t="str">
        <f t="shared" si="0"/>
        <v>7</v>
      </c>
      <c r="AA15" s="27" t="str">
        <f>IF(ISERROR(VLOOKUP(Z15,Sheet2!G:H,2,FALSE)),"",VLOOKUP(Z15,Sheet2!G:H,2,FALSE))</f>
        <v/>
      </c>
    </row>
    <row r="16" spans="1:27" ht="18.75" customHeight="1" x14ac:dyDescent="0.15">
      <c r="A16" s="84">
        <v>4</v>
      </c>
      <c r="B16" s="108" t="s">
        <v>1380</v>
      </c>
      <c r="C16" s="108"/>
      <c r="D16" s="108"/>
      <c r="E16" s="108"/>
      <c r="F16" s="60"/>
      <c r="G16" s="61"/>
      <c r="H16" s="60"/>
      <c r="I16" s="67"/>
      <c r="J16" s="62"/>
      <c r="K16" s="63"/>
      <c r="L16" s="64"/>
      <c r="M16" s="65"/>
      <c r="N16" s="66"/>
      <c r="O16" s="62"/>
      <c r="P16" s="65"/>
      <c r="Q16" s="63"/>
      <c r="R16" s="21"/>
      <c r="S16" s="44" t="s">
        <v>1434</v>
      </c>
      <c r="T16" s="35"/>
      <c r="U16" s="36"/>
      <c r="V16" s="36"/>
      <c r="W16" s="37"/>
      <c r="X16" s="1">
        <f>IF(S16="高体連",IF(OR(F16="○",F16="◎",F16="統合主"),1,0)+IF(OR(H16="○",H16="◎",H16="統合主"),1,0),0)</f>
        <v>0</v>
      </c>
      <c r="Y16" s="27">
        <v>8</v>
      </c>
      <c r="Z16" s="27" t="str">
        <f t="shared" si="0"/>
        <v>8</v>
      </c>
      <c r="AA16" s="27" t="str">
        <f>IF(ISERROR(VLOOKUP(Z16,Sheet2!G:H,2,FALSE)),"",VLOOKUP(Z16,Sheet2!G:H,2,FALSE))</f>
        <v/>
      </c>
    </row>
    <row r="17" spans="1:27" ht="18.75" customHeight="1" thickBot="1" x14ac:dyDescent="0.2">
      <c r="A17" s="84">
        <v>5</v>
      </c>
      <c r="B17" s="108" t="s">
        <v>15</v>
      </c>
      <c r="C17" s="108"/>
      <c r="D17" s="108"/>
      <c r="E17" s="108"/>
      <c r="F17" s="60"/>
      <c r="G17" s="61"/>
      <c r="H17" s="60"/>
      <c r="I17" s="67"/>
      <c r="J17" s="62"/>
      <c r="K17" s="63"/>
      <c r="L17" s="64"/>
      <c r="M17" s="65"/>
      <c r="N17" s="66"/>
      <c r="O17" s="62"/>
      <c r="P17" s="65"/>
      <c r="Q17" s="63"/>
      <c r="R17" s="21"/>
      <c r="S17" s="44" t="s">
        <v>1434</v>
      </c>
      <c r="T17" s="38"/>
      <c r="U17" s="39"/>
      <c r="V17" s="39"/>
      <c r="W17" s="40"/>
      <c r="X17" s="1">
        <f t="shared" ref="X17:X39" si="1">IF(S17="高体連",IF(OR(F17="○",F17="◎",F17="統合主"),1,0)+IF(OR(H17="○",H17="◎",H17="統合主"),1,0),0)</f>
        <v>0</v>
      </c>
      <c r="Y17" s="27">
        <v>9</v>
      </c>
      <c r="Z17" s="27" t="str">
        <f t="shared" si="0"/>
        <v>9</v>
      </c>
      <c r="AA17" s="27" t="str">
        <f>IF(ISERROR(VLOOKUP(Z17,Sheet2!G:H,2,FALSE)),"",VLOOKUP(Z17,Sheet2!G:H,2,FALSE))</f>
        <v/>
      </c>
    </row>
    <row r="18" spans="1:27" ht="18.75" customHeight="1" thickBot="1" x14ac:dyDescent="0.2">
      <c r="A18" s="84">
        <v>6</v>
      </c>
      <c r="B18" s="108" t="s">
        <v>16</v>
      </c>
      <c r="C18" s="108"/>
      <c r="D18" s="108"/>
      <c r="E18" s="108"/>
      <c r="F18" s="60"/>
      <c r="G18" s="61"/>
      <c r="H18" s="60"/>
      <c r="I18" s="67"/>
      <c r="J18" s="62"/>
      <c r="K18" s="63"/>
      <c r="L18" s="64"/>
      <c r="M18" s="65"/>
      <c r="N18" s="66"/>
      <c r="O18" s="62"/>
      <c r="P18" s="65"/>
      <c r="Q18" s="63"/>
      <c r="R18" s="21"/>
      <c r="S18" s="44" t="s">
        <v>1434</v>
      </c>
      <c r="X18" s="1">
        <f t="shared" si="1"/>
        <v>0</v>
      </c>
      <c r="Y18" s="27">
        <v>10</v>
      </c>
      <c r="Z18" s="27" t="str">
        <f t="shared" si="0"/>
        <v>10</v>
      </c>
      <c r="AA18" s="27" t="str">
        <f>IF(ISERROR(VLOOKUP(Z18,Sheet2!G:H,2,FALSE)),"",VLOOKUP(Z18,Sheet2!G:H,2,FALSE))</f>
        <v/>
      </c>
    </row>
    <row r="19" spans="1:27" ht="18.75" customHeight="1" x14ac:dyDescent="0.15">
      <c r="A19" s="84">
        <v>7</v>
      </c>
      <c r="B19" s="108" t="s">
        <v>1382</v>
      </c>
      <c r="C19" s="108"/>
      <c r="D19" s="108"/>
      <c r="E19" s="108"/>
      <c r="F19" s="60"/>
      <c r="G19" s="61"/>
      <c r="H19" s="60"/>
      <c r="I19" s="67"/>
      <c r="J19" s="62"/>
      <c r="K19" s="63"/>
      <c r="L19" s="64"/>
      <c r="M19" s="65"/>
      <c r="N19" s="66"/>
      <c r="O19" s="62"/>
      <c r="P19" s="65"/>
      <c r="Q19" s="63"/>
      <c r="R19" s="21"/>
      <c r="S19" s="44" t="s">
        <v>1434</v>
      </c>
      <c r="T19" s="173" t="s">
        <v>1436</v>
      </c>
      <c r="U19" s="174"/>
      <c r="V19" s="174"/>
      <c r="W19" s="175"/>
      <c r="X19" s="1">
        <f t="shared" si="1"/>
        <v>0</v>
      </c>
      <c r="Y19" s="27">
        <v>11</v>
      </c>
      <c r="Z19" s="27" t="str">
        <f t="shared" si="0"/>
        <v>11</v>
      </c>
      <c r="AA19" s="27" t="str">
        <f>IF(ISERROR(VLOOKUP(Z19,Sheet2!G:H,2,FALSE)),"",VLOOKUP(Z19,Sheet2!G:H,2,FALSE))</f>
        <v/>
      </c>
    </row>
    <row r="20" spans="1:27" ht="18.75" customHeight="1" x14ac:dyDescent="0.15">
      <c r="A20" s="84">
        <v>8</v>
      </c>
      <c r="B20" s="108" t="s">
        <v>17</v>
      </c>
      <c r="C20" s="108"/>
      <c r="D20" s="108"/>
      <c r="E20" s="108"/>
      <c r="F20" s="60"/>
      <c r="G20" s="61"/>
      <c r="H20" s="60"/>
      <c r="I20" s="67"/>
      <c r="J20" s="62"/>
      <c r="K20" s="63"/>
      <c r="L20" s="64"/>
      <c r="M20" s="65"/>
      <c r="N20" s="66"/>
      <c r="O20" s="62"/>
      <c r="P20" s="65"/>
      <c r="Q20" s="63"/>
      <c r="R20" s="21"/>
      <c r="S20" s="44" t="s">
        <v>1434</v>
      </c>
      <c r="T20" s="41" t="s">
        <v>1403</v>
      </c>
      <c r="U20" s="109">
        <v>3200</v>
      </c>
      <c r="V20" s="109"/>
      <c r="W20" s="41" t="s">
        <v>1438</v>
      </c>
      <c r="X20" s="1">
        <f t="shared" si="1"/>
        <v>0</v>
      </c>
      <c r="Y20" s="27">
        <v>12</v>
      </c>
      <c r="Z20" s="27" t="str">
        <f t="shared" si="0"/>
        <v>12</v>
      </c>
      <c r="AA20" s="27" t="str">
        <f>IF(ISERROR(VLOOKUP(Z20,Sheet2!G:H,2,FALSE)),"",VLOOKUP(Z20,Sheet2!G:H,2,FALSE))</f>
        <v/>
      </c>
    </row>
    <row r="21" spans="1:27" ht="18.75" customHeight="1" x14ac:dyDescent="0.15">
      <c r="A21" s="84">
        <v>9</v>
      </c>
      <c r="B21" s="108" t="s">
        <v>18</v>
      </c>
      <c r="C21" s="108"/>
      <c r="D21" s="108"/>
      <c r="E21" s="108"/>
      <c r="F21" s="60"/>
      <c r="G21" s="61"/>
      <c r="H21" s="60"/>
      <c r="I21" s="67"/>
      <c r="J21" s="62"/>
      <c r="K21" s="63"/>
      <c r="L21" s="64"/>
      <c r="M21" s="65"/>
      <c r="N21" s="66"/>
      <c r="O21" s="62"/>
      <c r="P21" s="65"/>
      <c r="Q21" s="63"/>
      <c r="R21" s="21"/>
      <c r="S21" s="44" t="s">
        <v>1434</v>
      </c>
      <c r="T21" s="41" t="s">
        <v>1426</v>
      </c>
      <c r="U21" s="109">
        <v>1600</v>
      </c>
      <c r="V21" s="109"/>
      <c r="W21" s="41" t="s">
        <v>1438</v>
      </c>
      <c r="X21" s="1">
        <f t="shared" si="1"/>
        <v>0</v>
      </c>
      <c r="Y21" s="27">
        <v>13</v>
      </c>
      <c r="Z21" s="27" t="str">
        <f t="shared" si="0"/>
        <v>13</v>
      </c>
      <c r="AA21" s="27" t="str">
        <f>IF(ISERROR(VLOOKUP(Z21,Sheet2!G:H,2,FALSE)),"",VLOOKUP(Z21,Sheet2!G:H,2,FALSE))</f>
        <v/>
      </c>
    </row>
    <row r="22" spans="1:27" ht="18.75" customHeight="1" x14ac:dyDescent="0.15">
      <c r="A22" s="84">
        <v>10</v>
      </c>
      <c r="B22" s="108" t="s">
        <v>19</v>
      </c>
      <c r="C22" s="108"/>
      <c r="D22" s="108"/>
      <c r="E22" s="108"/>
      <c r="F22" s="60"/>
      <c r="G22" s="61"/>
      <c r="H22" s="60"/>
      <c r="I22" s="67"/>
      <c r="J22" s="62"/>
      <c r="K22" s="63"/>
      <c r="L22" s="64"/>
      <c r="M22" s="65"/>
      <c r="N22" s="66"/>
      <c r="O22" s="62"/>
      <c r="P22" s="65"/>
      <c r="Q22" s="63"/>
      <c r="R22" s="21"/>
      <c r="S22" s="44" t="s">
        <v>1434</v>
      </c>
      <c r="T22" s="41" t="s">
        <v>1437</v>
      </c>
      <c r="U22" s="109">
        <v>0</v>
      </c>
      <c r="V22" s="109"/>
      <c r="W22" s="41" t="s">
        <v>1438</v>
      </c>
      <c r="X22" s="1">
        <f t="shared" si="1"/>
        <v>0</v>
      </c>
      <c r="Y22" s="27">
        <v>14</v>
      </c>
      <c r="Z22" s="27" t="str">
        <f t="shared" si="0"/>
        <v>14</v>
      </c>
      <c r="AA22" s="27" t="str">
        <f>IF(ISERROR(VLOOKUP(Z22,Sheet2!G:H,2,FALSE)),"",VLOOKUP(Z22,Sheet2!G:H,2,FALSE))</f>
        <v/>
      </c>
    </row>
    <row r="23" spans="1:27" ht="18.75" customHeight="1" thickBot="1" x14ac:dyDescent="0.2">
      <c r="A23" s="84">
        <v>11</v>
      </c>
      <c r="B23" s="108" t="s">
        <v>20</v>
      </c>
      <c r="C23" s="108"/>
      <c r="D23" s="108"/>
      <c r="E23" s="108"/>
      <c r="F23" s="60"/>
      <c r="G23" s="61"/>
      <c r="H23" s="60"/>
      <c r="I23" s="67"/>
      <c r="J23" s="62"/>
      <c r="K23" s="63"/>
      <c r="L23" s="64"/>
      <c r="M23" s="65"/>
      <c r="N23" s="66"/>
      <c r="O23" s="62"/>
      <c r="P23" s="65"/>
      <c r="Q23" s="63"/>
      <c r="R23" s="21"/>
      <c r="S23" s="44" t="s">
        <v>1434</v>
      </c>
      <c r="X23" s="1">
        <f t="shared" si="1"/>
        <v>0</v>
      </c>
      <c r="Y23" s="27">
        <v>15</v>
      </c>
      <c r="Z23" s="27" t="str">
        <f t="shared" si="0"/>
        <v>15</v>
      </c>
      <c r="AA23" s="27" t="str">
        <f>IF(ISERROR(VLOOKUP(Z23,Sheet2!G:H,2,FALSE)),"",VLOOKUP(Z23,Sheet2!G:H,2,FALSE))</f>
        <v/>
      </c>
    </row>
    <row r="24" spans="1:27" ht="18.75" customHeight="1" x14ac:dyDescent="0.15">
      <c r="A24" s="84">
        <v>12</v>
      </c>
      <c r="B24" s="108" t="s">
        <v>21</v>
      </c>
      <c r="C24" s="108"/>
      <c r="D24" s="108"/>
      <c r="E24" s="108"/>
      <c r="F24" s="60"/>
      <c r="G24" s="61"/>
      <c r="H24" s="60"/>
      <c r="I24" s="67"/>
      <c r="J24" s="62"/>
      <c r="K24" s="63"/>
      <c r="L24" s="64"/>
      <c r="M24" s="65"/>
      <c r="N24" s="66"/>
      <c r="O24" s="62"/>
      <c r="P24" s="65"/>
      <c r="Q24" s="63"/>
      <c r="R24" s="21"/>
      <c r="S24" s="44" t="s">
        <v>1434</v>
      </c>
      <c r="T24" s="173" t="s">
        <v>1441</v>
      </c>
      <c r="U24" s="174"/>
      <c r="V24" s="174"/>
      <c r="W24" s="175"/>
      <c r="X24" s="1">
        <f>IF(S24="高体連",IF(OR(F24="○",F24="◎",F24="統合主"),1,0),0)</f>
        <v>0</v>
      </c>
      <c r="Y24" s="27">
        <v>16</v>
      </c>
      <c r="Z24" s="27" t="str">
        <f t="shared" si="0"/>
        <v>16</v>
      </c>
      <c r="AA24" s="27" t="str">
        <f>IF(ISERROR(VLOOKUP(Z24,Sheet2!G:H,2,FALSE)),"",VLOOKUP(Z24,Sheet2!G:H,2,FALSE))</f>
        <v/>
      </c>
    </row>
    <row r="25" spans="1:27" ht="18.75" customHeight="1" x14ac:dyDescent="0.15">
      <c r="A25" s="84">
        <v>13</v>
      </c>
      <c r="B25" s="108" t="s">
        <v>22</v>
      </c>
      <c r="C25" s="108"/>
      <c r="D25" s="108"/>
      <c r="E25" s="108"/>
      <c r="F25" s="60"/>
      <c r="G25" s="61"/>
      <c r="H25" s="60"/>
      <c r="I25" s="67"/>
      <c r="J25" s="62"/>
      <c r="K25" s="63"/>
      <c r="L25" s="64"/>
      <c r="M25" s="65"/>
      <c r="N25" s="66"/>
      <c r="O25" s="62"/>
      <c r="P25" s="65"/>
      <c r="Q25" s="63"/>
      <c r="R25" s="21"/>
      <c r="S25" s="44" t="s">
        <v>1434</v>
      </c>
      <c r="T25" s="41" t="s">
        <v>1403</v>
      </c>
      <c r="U25" s="109">
        <v>60</v>
      </c>
      <c r="V25" s="109"/>
      <c r="W25" s="41" t="s">
        <v>1438</v>
      </c>
      <c r="X25" s="1">
        <f t="shared" si="1"/>
        <v>0</v>
      </c>
      <c r="Y25" s="27">
        <v>17</v>
      </c>
      <c r="Z25" s="27" t="str">
        <f t="shared" si="0"/>
        <v>17</v>
      </c>
      <c r="AA25" s="27" t="str">
        <f>IF(ISERROR(VLOOKUP(Z25,Sheet2!G:H,2,FALSE)),"",VLOOKUP(Z25,Sheet2!G:H,2,FALSE))</f>
        <v/>
      </c>
    </row>
    <row r="26" spans="1:27" ht="18.75" customHeight="1" x14ac:dyDescent="0.15">
      <c r="A26" s="84">
        <v>14</v>
      </c>
      <c r="B26" s="108" t="s">
        <v>1517</v>
      </c>
      <c r="C26" s="108"/>
      <c r="D26" s="108"/>
      <c r="E26" s="108"/>
      <c r="F26" s="60"/>
      <c r="G26" s="61"/>
      <c r="H26" s="60"/>
      <c r="I26" s="67"/>
      <c r="J26" s="62"/>
      <c r="K26" s="63"/>
      <c r="L26" s="64"/>
      <c r="M26" s="65"/>
      <c r="N26" s="66"/>
      <c r="O26" s="62"/>
      <c r="P26" s="65"/>
      <c r="Q26" s="63"/>
      <c r="R26" s="21"/>
      <c r="S26" s="44" t="s">
        <v>1434</v>
      </c>
      <c r="T26" s="41" t="s">
        <v>1426</v>
      </c>
      <c r="U26" s="109">
        <v>30</v>
      </c>
      <c r="V26" s="109"/>
      <c r="W26" s="41" t="s">
        <v>1438</v>
      </c>
      <c r="X26" s="1">
        <f t="shared" si="1"/>
        <v>0</v>
      </c>
      <c r="Y26" s="27">
        <v>18</v>
      </c>
      <c r="Z26" s="27" t="str">
        <f t="shared" si="0"/>
        <v>18</v>
      </c>
      <c r="AA26" s="27" t="str">
        <f>IF(ISERROR(VLOOKUP(Z26,Sheet2!G:H,2,FALSE)),"",VLOOKUP(Z26,Sheet2!G:H,2,FALSE))</f>
        <v/>
      </c>
    </row>
    <row r="27" spans="1:27" ht="18.75" customHeight="1" x14ac:dyDescent="0.15">
      <c r="A27" s="84">
        <v>15</v>
      </c>
      <c r="B27" s="108" t="s">
        <v>25</v>
      </c>
      <c r="C27" s="108"/>
      <c r="D27" s="108"/>
      <c r="E27" s="108"/>
      <c r="F27" s="60"/>
      <c r="G27" s="61"/>
      <c r="H27" s="60"/>
      <c r="I27" s="67"/>
      <c r="J27" s="62"/>
      <c r="K27" s="63"/>
      <c r="L27" s="64"/>
      <c r="M27" s="65"/>
      <c r="N27" s="66"/>
      <c r="O27" s="62"/>
      <c r="P27" s="65"/>
      <c r="Q27" s="63"/>
      <c r="R27" s="21"/>
      <c r="S27" s="44" t="s">
        <v>1434</v>
      </c>
      <c r="T27" s="41" t="s">
        <v>1437</v>
      </c>
      <c r="U27" s="109">
        <v>0</v>
      </c>
      <c r="V27" s="109"/>
      <c r="W27" s="41" t="s">
        <v>1438</v>
      </c>
      <c r="X27" s="1">
        <f t="shared" si="1"/>
        <v>0</v>
      </c>
      <c r="Y27" s="27">
        <v>19</v>
      </c>
      <c r="Z27" s="27" t="str">
        <f t="shared" si="0"/>
        <v>19</v>
      </c>
      <c r="AA27" s="27" t="str">
        <f>IF(ISERROR(VLOOKUP(Z27,Sheet2!G:H,2,FALSE)),"",VLOOKUP(Z27,Sheet2!G:H,2,FALSE))</f>
        <v/>
      </c>
    </row>
    <row r="28" spans="1:27" ht="18.75" customHeight="1" x14ac:dyDescent="0.15">
      <c r="A28" s="84">
        <v>16</v>
      </c>
      <c r="B28" s="108" t="s">
        <v>26</v>
      </c>
      <c r="C28" s="108"/>
      <c r="D28" s="108"/>
      <c r="E28" s="108"/>
      <c r="F28" s="60"/>
      <c r="G28" s="61"/>
      <c r="H28" s="60"/>
      <c r="I28" s="67"/>
      <c r="J28" s="62"/>
      <c r="K28" s="63"/>
      <c r="L28" s="64"/>
      <c r="M28" s="65"/>
      <c r="N28" s="66"/>
      <c r="O28" s="62"/>
      <c r="P28" s="65"/>
      <c r="Q28" s="63"/>
      <c r="R28" s="21"/>
      <c r="S28" s="44" t="s">
        <v>1434</v>
      </c>
      <c r="X28" s="1">
        <f>IF(S28="高体連",IF(OR(F28="○",F28="◎",F28="統合主"),1,0),0)</f>
        <v>0</v>
      </c>
      <c r="Y28" s="27">
        <v>20</v>
      </c>
      <c r="Z28" s="27" t="str">
        <f t="shared" si="0"/>
        <v>20</v>
      </c>
      <c r="AA28" s="27" t="str">
        <f>IF(ISERROR(VLOOKUP(Z28,Sheet2!G:H,2,FALSE)),"",VLOOKUP(Z28,Sheet2!G:H,2,FALSE))</f>
        <v/>
      </c>
    </row>
    <row r="29" spans="1:27" ht="18.75" customHeight="1" x14ac:dyDescent="0.15">
      <c r="A29" s="84">
        <v>17</v>
      </c>
      <c r="B29" s="108" t="s">
        <v>27</v>
      </c>
      <c r="C29" s="108"/>
      <c r="D29" s="108"/>
      <c r="E29" s="108"/>
      <c r="F29" s="60"/>
      <c r="G29" s="61"/>
      <c r="H29" s="60"/>
      <c r="I29" s="67"/>
      <c r="J29" s="62"/>
      <c r="K29" s="63"/>
      <c r="L29" s="64"/>
      <c r="M29" s="65"/>
      <c r="N29" s="66"/>
      <c r="O29" s="62"/>
      <c r="P29" s="65"/>
      <c r="Q29" s="63"/>
      <c r="R29" s="21"/>
      <c r="S29" s="44" t="s">
        <v>1434</v>
      </c>
      <c r="X29" s="1">
        <f t="shared" si="1"/>
        <v>0</v>
      </c>
      <c r="Y29" s="27">
        <v>21</v>
      </c>
      <c r="Z29" s="27" t="str">
        <f t="shared" si="0"/>
        <v>21</v>
      </c>
      <c r="AA29" s="27" t="str">
        <f>IF(ISERROR(VLOOKUP(Z29,Sheet2!G:H,2,FALSE)),"",VLOOKUP(Z29,Sheet2!G:H,2,FALSE))</f>
        <v/>
      </c>
    </row>
    <row r="30" spans="1:27" ht="18.75" customHeight="1" x14ac:dyDescent="0.15">
      <c r="A30" s="84">
        <v>18</v>
      </c>
      <c r="B30" s="108" t="s">
        <v>29</v>
      </c>
      <c r="C30" s="108"/>
      <c r="D30" s="108"/>
      <c r="E30" s="108"/>
      <c r="F30" s="60"/>
      <c r="G30" s="61"/>
      <c r="H30" s="60"/>
      <c r="I30" s="67"/>
      <c r="J30" s="62"/>
      <c r="K30" s="63"/>
      <c r="L30" s="64"/>
      <c r="M30" s="65"/>
      <c r="N30" s="66"/>
      <c r="O30" s="62"/>
      <c r="P30" s="65"/>
      <c r="Q30" s="63"/>
      <c r="R30" s="21"/>
      <c r="S30" s="44" t="s">
        <v>1434</v>
      </c>
      <c r="X30" s="1">
        <f t="shared" si="1"/>
        <v>0</v>
      </c>
      <c r="Y30" s="27">
        <v>22</v>
      </c>
      <c r="Z30" s="27" t="str">
        <f t="shared" si="0"/>
        <v>22</v>
      </c>
      <c r="AA30" s="27" t="str">
        <f>IF(ISERROR(VLOOKUP(Z30,Sheet2!G:H,2,FALSE)),"",VLOOKUP(Z30,Sheet2!G:H,2,FALSE))</f>
        <v/>
      </c>
    </row>
    <row r="31" spans="1:27" ht="18.75" customHeight="1" x14ac:dyDescent="0.15">
      <c r="A31" s="84">
        <v>19</v>
      </c>
      <c r="B31" s="108" t="s">
        <v>30</v>
      </c>
      <c r="C31" s="108"/>
      <c r="D31" s="108"/>
      <c r="E31" s="108"/>
      <c r="F31" s="60"/>
      <c r="G31" s="61"/>
      <c r="H31" s="60"/>
      <c r="I31" s="67"/>
      <c r="J31" s="62"/>
      <c r="K31" s="63"/>
      <c r="L31" s="64"/>
      <c r="M31" s="65"/>
      <c r="N31" s="66"/>
      <c r="O31" s="62"/>
      <c r="P31" s="65"/>
      <c r="Q31" s="63"/>
      <c r="R31" s="21"/>
      <c r="S31" s="44" t="s">
        <v>1434</v>
      </c>
      <c r="X31" s="1">
        <f t="shared" si="1"/>
        <v>0</v>
      </c>
      <c r="Y31" s="27">
        <v>23</v>
      </c>
      <c r="Z31" s="27" t="str">
        <f t="shared" si="0"/>
        <v>23</v>
      </c>
      <c r="AA31" s="27" t="str">
        <f>IF(ISERROR(VLOOKUP(Z31,Sheet2!G:H,2,FALSE)),"",VLOOKUP(Z31,Sheet2!G:H,2,FALSE))</f>
        <v/>
      </c>
    </row>
    <row r="32" spans="1:27" ht="18.75" customHeight="1" x14ac:dyDescent="0.15">
      <c r="A32" s="84">
        <v>20</v>
      </c>
      <c r="B32" s="108" t="s">
        <v>31</v>
      </c>
      <c r="C32" s="108"/>
      <c r="D32" s="108"/>
      <c r="E32" s="108"/>
      <c r="F32" s="60"/>
      <c r="G32" s="61"/>
      <c r="H32" s="60"/>
      <c r="I32" s="67"/>
      <c r="J32" s="62"/>
      <c r="K32" s="63"/>
      <c r="L32" s="64"/>
      <c r="M32" s="65"/>
      <c r="N32" s="66"/>
      <c r="O32" s="62"/>
      <c r="P32" s="65"/>
      <c r="Q32" s="63"/>
      <c r="R32" s="21"/>
      <c r="S32" s="44" t="s">
        <v>1434</v>
      </c>
      <c r="X32" s="1">
        <f>IF(S32="高体連",IF(OR(F32="○",F32="◎",F32="統合主"),1,0),0)</f>
        <v>0</v>
      </c>
      <c r="Y32" s="27">
        <v>24</v>
      </c>
      <c r="Z32" s="27" t="str">
        <f t="shared" si="0"/>
        <v>24</v>
      </c>
      <c r="AA32" s="27" t="str">
        <f>IF(ISERROR(VLOOKUP(Z32,Sheet2!G:H,2,FALSE)),"",VLOOKUP(Z32,Sheet2!G:H,2,FALSE))</f>
        <v/>
      </c>
    </row>
    <row r="33" spans="1:27" ht="18.75" customHeight="1" x14ac:dyDescent="0.15">
      <c r="A33" s="84">
        <v>21</v>
      </c>
      <c r="B33" s="108" t="s">
        <v>32</v>
      </c>
      <c r="C33" s="108"/>
      <c r="D33" s="108"/>
      <c r="E33" s="108"/>
      <c r="F33" s="60"/>
      <c r="G33" s="61"/>
      <c r="H33" s="60"/>
      <c r="I33" s="67"/>
      <c r="J33" s="62"/>
      <c r="K33" s="63"/>
      <c r="L33" s="64"/>
      <c r="M33" s="65"/>
      <c r="N33" s="66"/>
      <c r="O33" s="62"/>
      <c r="P33" s="65"/>
      <c r="Q33" s="63"/>
      <c r="R33" s="21"/>
      <c r="S33" s="44" t="s">
        <v>1434</v>
      </c>
      <c r="X33" s="1">
        <f>IF(S33="高体連",IF(OR(F33="○",F33="◎",F33="統合主"),1,0),0)</f>
        <v>0</v>
      </c>
      <c r="Y33" s="27">
        <v>25</v>
      </c>
      <c r="Z33" s="27" t="str">
        <f t="shared" si="0"/>
        <v>25</v>
      </c>
      <c r="AA33" s="27" t="str">
        <f>IF(ISERROR(VLOOKUP(Z33,Sheet2!G:H,2,FALSE)),"",VLOOKUP(Z33,Sheet2!G:H,2,FALSE))</f>
        <v/>
      </c>
    </row>
    <row r="34" spans="1:27" ht="18.75" customHeight="1" x14ac:dyDescent="0.15">
      <c r="A34" s="84">
        <v>22</v>
      </c>
      <c r="B34" s="108" t="s">
        <v>1378</v>
      </c>
      <c r="C34" s="108"/>
      <c r="D34" s="108"/>
      <c r="E34" s="108"/>
      <c r="F34" s="60"/>
      <c r="G34" s="61"/>
      <c r="H34" s="60"/>
      <c r="I34" s="67"/>
      <c r="J34" s="62"/>
      <c r="K34" s="63"/>
      <c r="L34" s="64"/>
      <c r="M34" s="65"/>
      <c r="N34" s="66"/>
      <c r="O34" s="62"/>
      <c r="P34" s="65"/>
      <c r="Q34" s="63"/>
      <c r="R34" s="21"/>
      <c r="S34" s="44" t="s">
        <v>1434</v>
      </c>
      <c r="X34" s="1">
        <f t="shared" si="1"/>
        <v>0</v>
      </c>
      <c r="Y34" s="27">
        <v>26</v>
      </c>
      <c r="Z34" s="27" t="str">
        <f t="shared" si="0"/>
        <v>26</v>
      </c>
      <c r="AA34" s="27" t="str">
        <f>IF(ISERROR(VLOOKUP(Z34,Sheet2!G:H,2,FALSE)),"",VLOOKUP(Z34,Sheet2!G:H,2,FALSE))</f>
        <v/>
      </c>
    </row>
    <row r="35" spans="1:27" ht="18.75" customHeight="1" x14ac:dyDescent="0.15">
      <c r="A35" s="84">
        <v>23</v>
      </c>
      <c r="B35" s="108" t="s">
        <v>33</v>
      </c>
      <c r="C35" s="108"/>
      <c r="D35" s="108"/>
      <c r="E35" s="108"/>
      <c r="F35" s="60"/>
      <c r="G35" s="61"/>
      <c r="H35" s="60"/>
      <c r="I35" s="67"/>
      <c r="J35" s="62"/>
      <c r="K35" s="63"/>
      <c r="L35" s="64"/>
      <c r="M35" s="65"/>
      <c r="N35" s="66"/>
      <c r="O35" s="62"/>
      <c r="P35" s="65"/>
      <c r="Q35" s="63"/>
      <c r="R35" s="21"/>
      <c r="S35" s="44" t="s">
        <v>1434</v>
      </c>
      <c r="X35" s="1">
        <f t="shared" si="1"/>
        <v>0</v>
      </c>
      <c r="Y35" s="27">
        <v>27</v>
      </c>
      <c r="Z35" s="27" t="str">
        <f t="shared" si="0"/>
        <v>27</v>
      </c>
      <c r="AA35" s="27" t="str">
        <f>IF(ISERROR(VLOOKUP(Z35,Sheet2!G:H,2,FALSE)),"",VLOOKUP(Z35,Sheet2!G:H,2,FALSE))</f>
        <v/>
      </c>
    </row>
    <row r="36" spans="1:27" ht="18.75" customHeight="1" x14ac:dyDescent="0.15">
      <c r="A36" s="84">
        <v>24</v>
      </c>
      <c r="B36" s="108" t="s">
        <v>34</v>
      </c>
      <c r="C36" s="108"/>
      <c r="D36" s="108"/>
      <c r="E36" s="108"/>
      <c r="F36" s="60"/>
      <c r="G36" s="61"/>
      <c r="H36" s="60"/>
      <c r="I36" s="67"/>
      <c r="J36" s="62"/>
      <c r="K36" s="63"/>
      <c r="L36" s="64"/>
      <c r="M36" s="65"/>
      <c r="N36" s="66"/>
      <c r="O36" s="62"/>
      <c r="P36" s="65"/>
      <c r="Q36" s="63"/>
      <c r="R36" s="21"/>
      <c r="S36" s="44" t="s">
        <v>1434</v>
      </c>
      <c r="X36" s="1">
        <f t="shared" si="1"/>
        <v>0</v>
      </c>
      <c r="Y36" s="27">
        <v>28</v>
      </c>
      <c r="Z36" s="27" t="str">
        <f t="shared" si="0"/>
        <v>28</v>
      </c>
      <c r="AA36" s="27" t="str">
        <f>IF(ISERROR(VLOOKUP(Z36,Sheet2!G:H,2,FALSE)),"",VLOOKUP(Z36,Sheet2!G:H,2,FALSE))</f>
        <v/>
      </c>
    </row>
    <row r="37" spans="1:27" ht="18.75" customHeight="1" x14ac:dyDescent="0.15">
      <c r="A37" s="84">
        <v>25</v>
      </c>
      <c r="B37" s="108" t="s">
        <v>35</v>
      </c>
      <c r="C37" s="108"/>
      <c r="D37" s="108"/>
      <c r="E37" s="108"/>
      <c r="F37" s="60"/>
      <c r="G37" s="61"/>
      <c r="H37" s="60"/>
      <c r="I37" s="67"/>
      <c r="J37" s="62"/>
      <c r="K37" s="63"/>
      <c r="L37" s="64"/>
      <c r="M37" s="65"/>
      <c r="N37" s="66"/>
      <c r="O37" s="62"/>
      <c r="P37" s="65"/>
      <c r="Q37" s="63"/>
      <c r="R37" s="21"/>
      <c r="S37" s="44" t="s">
        <v>1434</v>
      </c>
      <c r="X37" s="1">
        <f t="shared" si="1"/>
        <v>0</v>
      </c>
      <c r="Y37" s="27">
        <v>29</v>
      </c>
      <c r="Z37" s="27" t="str">
        <f t="shared" si="0"/>
        <v>29</v>
      </c>
      <c r="AA37" s="27" t="str">
        <f>IF(ISERROR(VLOOKUP(Z37,Sheet2!G:H,2,FALSE)),"",VLOOKUP(Z37,Sheet2!G:H,2,FALSE))</f>
        <v/>
      </c>
    </row>
    <row r="38" spans="1:27" ht="18.75" customHeight="1" x14ac:dyDescent="0.15">
      <c r="A38" s="84">
        <v>26</v>
      </c>
      <c r="B38" s="108" t="s">
        <v>36</v>
      </c>
      <c r="C38" s="108"/>
      <c r="D38" s="108"/>
      <c r="E38" s="108"/>
      <c r="F38" s="60"/>
      <c r="G38" s="61"/>
      <c r="H38" s="60"/>
      <c r="I38" s="67"/>
      <c r="J38" s="62"/>
      <c r="K38" s="63"/>
      <c r="L38" s="64"/>
      <c r="M38" s="65"/>
      <c r="N38" s="66"/>
      <c r="O38" s="62"/>
      <c r="P38" s="65"/>
      <c r="Q38" s="63"/>
      <c r="R38" s="21"/>
      <c r="S38" s="44" t="s">
        <v>1434</v>
      </c>
      <c r="X38" s="1">
        <f>IF(S38="高体連",IF(OR(H38="統合主",H38="○",H38="◎"),1,0),0)</f>
        <v>0</v>
      </c>
      <c r="Y38" s="27">
        <v>30</v>
      </c>
      <c r="Z38" s="27" t="str">
        <f t="shared" si="0"/>
        <v>30</v>
      </c>
      <c r="AA38" s="27" t="str">
        <f>IF(ISERROR(VLOOKUP(Z38,Sheet2!G:H,2,FALSE)),"",VLOOKUP(Z38,Sheet2!G:H,2,FALSE))</f>
        <v/>
      </c>
    </row>
    <row r="39" spans="1:27" ht="18.75" customHeight="1" x14ac:dyDescent="0.15">
      <c r="A39" s="84">
        <v>27</v>
      </c>
      <c r="B39" s="108" t="s">
        <v>37</v>
      </c>
      <c r="C39" s="108"/>
      <c r="D39" s="108"/>
      <c r="E39" s="108"/>
      <c r="F39" s="60"/>
      <c r="G39" s="61"/>
      <c r="H39" s="60"/>
      <c r="I39" s="67"/>
      <c r="J39" s="62"/>
      <c r="K39" s="63"/>
      <c r="L39" s="64"/>
      <c r="M39" s="65"/>
      <c r="N39" s="66"/>
      <c r="O39" s="62"/>
      <c r="P39" s="65"/>
      <c r="Q39" s="63"/>
      <c r="R39" s="21"/>
      <c r="S39" s="44" t="s">
        <v>1434</v>
      </c>
      <c r="X39" s="1">
        <f t="shared" si="1"/>
        <v>0</v>
      </c>
    </row>
    <row r="40" spans="1:27" ht="18.75" customHeight="1" x14ac:dyDescent="0.15">
      <c r="A40" s="84">
        <v>28</v>
      </c>
      <c r="B40" s="108" t="s">
        <v>38</v>
      </c>
      <c r="C40" s="108"/>
      <c r="D40" s="108"/>
      <c r="E40" s="108"/>
      <c r="F40" s="60"/>
      <c r="G40" s="61"/>
      <c r="H40" s="60"/>
      <c r="I40" s="67"/>
      <c r="J40" s="62"/>
      <c r="K40" s="63"/>
      <c r="L40" s="64"/>
      <c r="M40" s="65"/>
      <c r="N40" s="66"/>
      <c r="O40" s="62"/>
      <c r="P40" s="65"/>
      <c r="Q40" s="63"/>
      <c r="R40" s="21"/>
      <c r="S40" s="44" t="s">
        <v>1434</v>
      </c>
      <c r="X40" s="1">
        <f>IF(S40="高体連",IF(OR(F40="○",F40="◎",F40="統合主"),1,0),0)</f>
        <v>0</v>
      </c>
    </row>
    <row r="41" spans="1:27" ht="18.75" customHeight="1" x14ac:dyDescent="0.15">
      <c r="A41" s="84">
        <v>29</v>
      </c>
      <c r="B41" s="108" t="s">
        <v>39</v>
      </c>
      <c r="C41" s="108"/>
      <c r="D41" s="108"/>
      <c r="E41" s="108"/>
      <c r="F41" s="60"/>
      <c r="G41" s="61"/>
      <c r="H41" s="60"/>
      <c r="I41" s="67"/>
      <c r="J41" s="62"/>
      <c r="K41" s="63"/>
      <c r="L41" s="64"/>
      <c r="M41" s="65"/>
      <c r="N41" s="66"/>
      <c r="O41" s="62"/>
      <c r="P41" s="65"/>
      <c r="Q41" s="63"/>
      <c r="R41" s="21"/>
      <c r="S41" s="44" t="s">
        <v>1434</v>
      </c>
      <c r="X41" s="1">
        <f>IF(S41="高体連",IF(OR(F41="○",F41="◎",F41="統合主",H41="統合主",H41="○",H41="◎"),1,0),0)</f>
        <v>0</v>
      </c>
    </row>
    <row r="42" spans="1:27" ht="18.75" customHeight="1" x14ac:dyDescent="0.15">
      <c r="A42" s="84">
        <v>30</v>
      </c>
      <c r="B42" s="108" t="s">
        <v>1379</v>
      </c>
      <c r="C42" s="108"/>
      <c r="D42" s="108"/>
      <c r="E42" s="108"/>
      <c r="F42" s="60"/>
      <c r="G42" s="61"/>
      <c r="H42" s="60"/>
      <c r="I42" s="67"/>
      <c r="J42" s="62"/>
      <c r="K42" s="63"/>
      <c r="L42" s="64"/>
      <c r="M42" s="65"/>
      <c r="N42" s="66"/>
      <c r="O42" s="62"/>
      <c r="P42" s="65"/>
      <c r="Q42" s="63"/>
      <c r="R42" s="21"/>
      <c r="S42" s="44" t="s">
        <v>1434</v>
      </c>
      <c r="X42" s="1">
        <f>IF(S42="高体連",IF(OR(F42="○",F42="◎",F42="統合主"),1,0),0)</f>
        <v>0</v>
      </c>
    </row>
    <row r="43" spans="1:27" ht="18.75" customHeight="1" x14ac:dyDescent="0.15">
      <c r="A43" s="84">
        <v>31</v>
      </c>
      <c r="B43" s="108" t="s">
        <v>40</v>
      </c>
      <c r="C43" s="108"/>
      <c r="D43" s="108"/>
      <c r="E43" s="108"/>
      <c r="F43" s="60"/>
      <c r="G43" s="61"/>
      <c r="H43" s="60"/>
      <c r="I43" s="67"/>
      <c r="J43" s="62"/>
      <c r="K43" s="63"/>
      <c r="L43" s="64"/>
      <c r="M43" s="65"/>
      <c r="N43" s="66"/>
      <c r="O43" s="62"/>
      <c r="P43" s="65"/>
      <c r="Q43" s="63"/>
      <c r="R43" s="21"/>
      <c r="S43" s="44" t="s">
        <v>1434</v>
      </c>
      <c r="X43" s="1">
        <f t="shared" ref="X43" si="2">IF(S43="高体連",IF(OR(F43="○",F43="◎",F43="統合主"),1,0)+IF(OR(H43="○",H43="◎",H43="統合主"),1,0),0)</f>
        <v>0</v>
      </c>
    </row>
    <row r="44" spans="1:27" ht="18.75" customHeight="1" x14ac:dyDescent="0.15">
      <c r="A44" s="84">
        <v>32</v>
      </c>
      <c r="B44" s="108" t="s">
        <v>41</v>
      </c>
      <c r="C44" s="108"/>
      <c r="D44" s="108"/>
      <c r="E44" s="108"/>
      <c r="F44" s="60"/>
      <c r="G44" s="61"/>
      <c r="H44" s="60"/>
      <c r="I44" s="67"/>
      <c r="J44" s="62"/>
      <c r="K44" s="63"/>
      <c r="L44" s="64"/>
      <c r="M44" s="65"/>
      <c r="N44" s="66"/>
      <c r="O44" s="62"/>
      <c r="P44" s="65"/>
      <c r="Q44" s="63"/>
      <c r="R44" s="21"/>
      <c r="S44" s="44" t="s">
        <v>1434</v>
      </c>
      <c r="X44" s="1">
        <f t="shared" ref="X44:X48" si="3">IF(S44="高体連",IF(OR(F44="○",F44="◎",F44="統合主"),1,0)+IF(OR(H44="○",H44="◎",H44="統合主"),1,0),0)</f>
        <v>0</v>
      </c>
    </row>
    <row r="45" spans="1:27" ht="18.75" customHeight="1" x14ac:dyDescent="0.15">
      <c r="A45" s="84">
        <v>33</v>
      </c>
      <c r="B45" s="108" t="s">
        <v>42</v>
      </c>
      <c r="C45" s="108"/>
      <c r="D45" s="108"/>
      <c r="E45" s="108"/>
      <c r="F45" s="60"/>
      <c r="G45" s="61"/>
      <c r="H45" s="60"/>
      <c r="I45" s="67"/>
      <c r="J45" s="62"/>
      <c r="K45" s="63"/>
      <c r="L45" s="64"/>
      <c r="M45" s="65"/>
      <c r="N45" s="66"/>
      <c r="O45" s="62"/>
      <c r="P45" s="65"/>
      <c r="Q45" s="63"/>
      <c r="R45" s="21"/>
      <c r="S45" s="44" t="s">
        <v>1434</v>
      </c>
      <c r="X45" s="1">
        <f>IF(S45="高体連",IF(OR(H45="統合主",H45="○",H45="◎"),1,0),0)</f>
        <v>0</v>
      </c>
    </row>
    <row r="46" spans="1:27" ht="18.75" customHeight="1" x14ac:dyDescent="0.15">
      <c r="A46" s="84">
        <v>34</v>
      </c>
      <c r="B46" s="108" t="s">
        <v>43</v>
      </c>
      <c r="C46" s="108"/>
      <c r="D46" s="108"/>
      <c r="E46" s="108"/>
      <c r="F46" s="60"/>
      <c r="G46" s="61"/>
      <c r="H46" s="60"/>
      <c r="I46" s="67"/>
      <c r="J46" s="62"/>
      <c r="K46" s="63"/>
      <c r="L46" s="64"/>
      <c r="M46" s="65"/>
      <c r="N46" s="66"/>
      <c r="O46" s="62"/>
      <c r="P46" s="65"/>
      <c r="Q46" s="63"/>
      <c r="R46" s="21"/>
      <c r="S46" s="44" t="s">
        <v>1434</v>
      </c>
      <c r="X46" s="1">
        <f t="shared" si="3"/>
        <v>0</v>
      </c>
    </row>
    <row r="47" spans="1:27" ht="18.75" customHeight="1" x14ac:dyDescent="0.15">
      <c r="A47" s="84">
        <v>35</v>
      </c>
      <c r="B47" s="108" t="s">
        <v>1381</v>
      </c>
      <c r="C47" s="108"/>
      <c r="D47" s="108"/>
      <c r="E47" s="108"/>
      <c r="F47" s="60"/>
      <c r="G47" s="61"/>
      <c r="H47" s="60"/>
      <c r="I47" s="67"/>
      <c r="J47" s="62"/>
      <c r="K47" s="63"/>
      <c r="L47" s="64"/>
      <c r="M47" s="65"/>
      <c r="N47" s="66"/>
      <c r="O47" s="62"/>
      <c r="P47" s="65"/>
      <c r="Q47" s="63"/>
      <c r="R47" s="21"/>
      <c r="S47" s="44" t="s">
        <v>1434</v>
      </c>
      <c r="X47" s="1">
        <f>IF(S47="高体連",IF(OR(F47="○",F47="◎",F47="統合主"),1,0),0)</f>
        <v>0</v>
      </c>
    </row>
    <row r="48" spans="1:27" ht="18.75" customHeight="1" x14ac:dyDescent="0.15">
      <c r="A48" s="84">
        <v>36</v>
      </c>
      <c r="B48" s="194" t="s">
        <v>44</v>
      </c>
      <c r="C48" s="195"/>
      <c r="D48" s="195"/>
      <c r="E48" s="196"/>
      <c r="F48" s="60"/>
      <c r="G48" s="61"/>
      <c r="H48" s="60"/>
      <c r="I48" s="67"/>
      <c r="J48" s="62"/>
      <c r="K48" s="63"/>
      <c r="L48" s="64"/>
      <c r="M48" s="65"/>
      <c r="N48" s="66"/>
      <c r="O48" s="62"/>
      <c r="P48" s="65"/>
      <c r="Q48" s="63"/>
      <c r="R48" s="21"/>
      <c r="S48" s="44" t="s">
        <v>1434</v>
      </c>
      <c r="X48" s="1">
        <f t="shared" si="3"/>
        <v>0</v>
      </c>
    </row>
    <row r="49" spans="1:24" ht="18.75" customHeight="1" x14ac:dyDescent="0.15">
      <c r="A49" s="85">
        <v>37</v>
      </c>
      <c r="B49" s="125" t="s">
        <v>1562</v>
      </c>
      <c r="C49" s="126"/>
      <c r="D49" s="126"/>
      <c r="E49" s="127"/>
      <c r="F49" s="60"/>
      <c r="G49" s="61"/>
      <c r="H49" s="60"/>
      <c r="I49" s="67"/>
      <c r="J49" s="62"/>
      <c r="K49" s="63"/>
      <c r="L49" s="64"/>
      <c r="M49" s="65"/>
      <c r="N49" s="66"/>
      <c r="O49" s="62"/>
      <c r="P49" s="65"/>
      <c r="Q49" s="63"/>
      <c r="R49" s="21"/>
      <c r="S49" s="44" t="s">
        <v>1425</v>
      </c>
      <c r="X49" s="1">
        <f t="shared" ref="X49:X54" si="4">IF(S49="高体連",IF(OR(F49="○",F49="◎"),1,0)+IF(OR(H49="○",H49="◎"),1,0),0)</f>
        <v>0</v>
      </c>
    </row>
    <row r="50" spans="1:24" ht="18.75" customHeight="1" x14ac:dyDescent="0.15">
      <c r="A50" s="85">
        <v>38</v>
      </c>
      <c r="B50" s="125" t="s">
        <v>1563</v>
      </c>
      <c r="C50" s="126"/>
      <c r="D50" s="126"/>
      <c r="E50" s="127"/>
      <c r="F50" s="60"/>
      <c r="G50" s="61"/>
      <c r="H50" s="60"/>
      <c r="I50" s="67"/>
      <c r="J50" s="62"/>
      <c r="K50" s="63"/>
      <c r="L50" s="64"/>
      <c r="M50" s="65"/>
      <c r="N50" s="66"/>
      <c r="O50" s="62"/>
      <c r="P50" s="65"/>
      <c r="Q50" s="63"/>
      <c r="R50" s="21"/>
      <c r="S50" s="44" t="s">
        <v>1425</v>
      </c>
      <c r="X50" s="1">
        <f t="shared" si="4"/>
        <v>0</v>
      </c>
    </row>
    <row r="51" spans="1:24" ht="18.75" customHeight="1" x14ac:dyDescent="0.15">
      <c r="A51" s="85">
        <v>39</v>
      </c>
      <c r="B51" s="125" t="s">
        <v>1564</v>
      </c>
      <c r="C51" s="126"/>
      <c r="D51" s="126"/>
      <c r="E51" s="127"/>
      <c r="F51" s="60"/>
      <c r="G51" s="61"/>
      <c r="H51" s="60"/>
      <c r="I51" s="67"/>
      <c r="J51" s="62"/>
      <c r="K51" s="63"/>
      <c r="L51" s="64"/>
      <c r="M51" s="65"/>
      <c r="N51" s="66"/>
      <c r="O51" s="62"/>
      <c r="P51" s="65"/>
      <c r="Q51" s="63"/>
      <c r="R51" s="21"/>
      <c r="S51" s="44" t="s">
        <v>1425</v>
      </c>
      <c r="X51" s="1">
        <f t="shared" si="4"/>
        <v>0</v>
      </c>
    </row>
    <row r="52" spans="1:24" ht="18.75" customHeight="1" x14ac:dyDescent="0.15">
      <c r="A52" s="85">
        <v>40</v>
      </c>
      <c r="B52" s="125"/>
      <c r="C52" s="126"/>
      <c r="D52" s="126"/>
      <c r="E52" s="127"/>
      <c r="F52" s="60"/>
      <c r="G52" s="61"/>
      <c r="H52" s="60"/>
      <c r="I52" s="67"/>
      <c r="J52" s="62"/>
      <c r="K52" s="63"/>
      <c r="L52" s="64"/>
      <c r="M52" s="65"/>
      <c r="N52" s="66"/>
      <c r="O52" s="62"/>
      <c r="P52" s="65"/>
      <c r="Q52" s="63"/>
      <c r="R52" s="21"/>
      <c r="S52" s="44" t="s">
        <v>1425</v>
      </c>
      <c r="X52" s="1">
        <f t="shared" si="4"/>
        <v>0</v>
      </c>
    </row>
    <row r="53" spans="1:24" ht="18.75" customHeight="1" x14ac:dyDescent="0.15">
      <c r="A53" s="85">
        <v>41</v>
      </c>
      <c r="B53" s="125"/>
      <c r="C53" s="126"/>
      <c r="D53" s="126"/>
      <c r="E53" s="127"/>
      <c r="F53" s="60"/>
      <c r="G53" s="61"/>
      <c r="H53" s="60"/>
      <c r="I53" s="67"/>
      <c r="J53" s="62"/>
      <c r="K53" s="63"/>
      <c r="L53" s="64"/>
      <c r="M53" s="65"/>
      <c r="N53" s="66"/>
      <c r="O53" s="62"/>
      <c r="P53" s="65"/>
      <c r="Q53" s="63"/>
      <c r="R53" s="21"/>
      <c r="S53" s="44" t="s">
        <v>1425</v>
      </c>
      <c r="X53" s="1">
        <f t="shared" si="4"/>
        <v>0</v>
      </c>
    </row>
    <row r="54" spans="1:24" ht="18.75" customHeight="1" x14ac:dyDescent="0.15">
      <c r="A54" s="85">
        <v>42</v>
      </c>
      <c r="B54" s="125"/>
      <c r="C54" s="126"/>
      <c r="D54" s="126"/>
      <c r="E54" s="127"/>
      <c r="F54" s="60"/>
      <c r="G54" s="61"/>
      <c r="H54" s="60"/>
      <c r="I54" s="67"/>
      <c r="J54" s="62"/>
      <c r="K54" s="63"/>
      <c r="L54" s="64"/>
      <c r="M54" s="65"/>
      <c r="N54" s="66"/>
      <c r="O54" s="62"/>
      <c r="P54" s="65"/>
      <c r="Q54" s="63"/>
      <c r="R54" s="21"/>
      <c r="S54" s="44" t="s">
        <v>1425</v>
      </c>
      <c r="X54" s="1">
        <f t="shared" si="4"/>
        <v>0</v>
      </c>
    </row>
    <row r="55" spans="1:24" ht="18.75" customHeight="1" x14ac:dyDescent="0.15">
      <c r="A55" s="85">
        <v>43</v>
      </c>
      <c r="B55" s="133" t="s">
        <v>23</v>
      </c>
      <c r="C55" s="134"/>
      <c r="D55" s="134"/>
      <c r="E55" s="135"/>
      <c r="F55" s="68"/>
      <c r="G55" s="69"/>
      <c r="H55" s="68"/>
      <c r="I55" s="70"/>
      <c r="J55" s="71"/>
      <c r="K55" s="72"/>
      <c r="L55" s="73"/>
      <c r="M55" s="74"/>
      <c r="N55" s="75"/>
      <c r="O55" s="71"/>
      <c r="P55" s="74"/>
      <c r="Q55" s="72"/>
      <c r="R55" s="21"/>
      <c r="S55" s="44" t="s">
        <v>1433</v>
      </c>
    </row>
    <row r="56" spans="1:24" ht="18.75" customHeight="1" thickBot="1" x14ac:dyDescent="0.2">
      <c r="A56" s="85">
        <v>44</v>
      </c>
      <c r="B56" s="166" t="s">
        <v>24</v>
      </c>
      <c r="C56" s="167"/>
      <c r="D56" s="167"/>
      <c r="E56" s="168"/>
      <c r="F56" s="76"/>
      <c r="G56" s="77"/>
      <c r="H56" s="76"/>
      <c r="I56" s="78"/>
      <c r="J56" s="79"/>
      <c r="K56" s="80"/>
      <c r="L56" s="81"/>
      <c r="M56" s="82"/>
      <c r="N56" s="83"/>
      <c r="O56" s="79"/>
      <c r="P56" s="82"/>
      <c r="Q56" s="80"/>
      <c r="R56" s="21"/>
      <c r="S56" s="44" t="s">
        <v>1433</v>
      </c>
    </row>
    <row r="57" spans="1:24" ht="10.5" customHeight="1" thickBot="1" x14ac:dyDescent="0.2">
      <c r="A57" s="16"/>
      <c r="B57" s="17"/>
      <c r="C57" s="17"/>
      <c r="D57" s="17"/>
      <c r="E57" s="17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21"/>
    </row>
    <row r="58" spans="1:24" ht="18.75" customHeight="1" x14ac:dyDescent="0.15">
      <c r="A58" s="138" t="s">
        <v>53</v>
      </c>
      <c r="B58" s="139"/>
      <c r="C58" s="43" t="s">
        <v>47</v>
      </c>
      <c r="D58" s="43" t="s">
        <v>48</v>
      </c>
      <c r="E58" s="43" t="s">
        <v>1464</v>
      </c>
      <c r="F58" s="128" t="s">
        <v>54</v>
      </c>
      <c r="G58" s="129"/>
      <c r="H58" s="123" t="s">
        <v>1442</v>
      </c>
      <c r="I58" s="43" t="s">
        <v>47</v>
      </c>
      <c r="J58" s="43" t="s">
        <v>48</v>
      </c>
      <c r="K58" s="43" t="s">
        <v>28</v>
      </c>
      <c r="L58" s="28" t="s">
        <v>52</v>
      </c>
      <c r="M58" s="128" t="s">
        <v>1443</v>
      </c>
      <c r="N58" s="129"/>
      <c r="O58" s="188" t="s">
        <v>1444</v>
      </c>
      <c r="P58" s="190">
        <f>M59+F59</f>
        <v>0</v>
      </c>
      <c r="Q58" s="191"/>
    </row>
    <row r="59" spans="1:24" ht="18.75" customHeight="1" thickBot="1" x14ac:dyDescent="0.2">
      <c r="A59" s="140"/>
      <c r="B59" s="141"/>
      <c r="C59" s="59">
        <f>COUNTIF(F10:F48,"○")+COUNTIF(F10:F48,"◎")+COUNTIF(F10:F48,"統合主")+COUNTIF(F10:F48,"統合副")</f>
        <v>0</v>
      </c>
      <c r="D59" s="59">
        <f>COUNTIF(H10:H48,"○")+COUNTIF(H10:H48,"◎")+COUNTIF(H10:H48,"統合主")+COUNTIF(H10:H48,"統合副")</f>
        <v>0</v>
      </c>
      <c r="E59" s="59">
        <f>SUM(X9:X56)</f>
        <v>0</v>
      </c>
      <c r="F59" s="130">
        <f>IF(B5="特支",U22,IF(OR(B5="定通多",B5="広域通"),E59*U21,E59*U20))</f>
        <v>0</v>
      </c>
      <c r="G59" s="131"/>
      <c r="H59" s="124"/>
      <c r="I59" s="87"/>
      <c r="J59" s="87"/>
      <c r="K59" s="88">
        <f>I59+J59</f>
        <v>0</v>
      </c>
      <c r="L59" s="89">
        <f>IF(K59=0,0,SUM(F10:K56)/K59*100)</f>
        <v>0</v>
      </c>
      <c r="M59" s="136">
        <f>IF(OR(A5="県立",A5=""),0,IF(B5="特支",U27,IF(OR(B5="定通多",B5="広域通"),K59*U26,K59*U25)))</f>
        <v>0</v>
      </c>
      <c r="N59" s="137"/>
      <c r="O59" s="189"/>
      <c r="P59" s="192"/>
      <c r="Q59" s="193"/>
      <c r="R59" s="25"/>
    </row>
    <row r="60" spans="1:24" ht="18.75" customHeight="1" thickBot="1" x14ac:dyDescent="0.2">
      <c r="A60" s="26"/>
      <c r="B60" s="26"/>
      <c r="C60" s="20"/>
      <c r="D60" s="20"/>
      <c r="E60" s="1" t="s">
        <v>1565</v>
      </c>
      <c r="F60" s="20"/>
      <c r="G60" s="20"/>
      <c r="H60" s="20"/>
      <c r="J60" s="18"/>
      <c r="K60" s="18"/>
      <c r="L60" s="18"/>
      <c r="M60" s="18"/>
      <c r="N60" s="18"/>
      <c r="O60" s="18"/>
      <c r="P60" s="25"/>
      <c r="Q60" s="25"/>
      <c r="R60" s="25"/>
    </row>
    <row r="61" spans="1:24" ht="18.75" customHeight="1" x14ac:dyDescent="0.15">
      <c r="A61" s="145"/>
      <c r="B61" s="159" t="s">
        <v>1376</v>
      </c>
      <c r="C61" s="159"/>
      <c r="D61" s="159"/>
      <c r="E61" s="159"/>
      <c r="F61" s="159"/>
      <c r="G61" s="159"/>
      <c r="H61" s="159"/>
      <c r="I61" s="159"/>
      <c r="J61" s="160"/>
      <c r="L61" s="169" t="s">
        <v>45</v>
      </c>
      <c r="M61" s="170"/>
      <c r="N61" s="170"/>
      <c r="O61" s="156"/>
      <c r="P61" s="157"/>
      <c r="Q61" s="158"/>
      <c r="R61" s="26"/>
    </row>
    <row r="62" spans="1:24" ht="18.75" customHeight="1" thickBot="1" x14ac:dyDescent="0.2">
      <c r="A62" s="146"/>
      <c r="B62" s="161"/>
      <c r="C62" s="161"/>
      <c r="D62" s="161"/>
      <c r="E62" s="161"/>
      <c r="F62" s="161"/>
      <c r="G62" s="161"/>
      <c r="H62" s="161"/>
      <c r="I62" s="161"/>
      <c r="J62" s="162"/>
      <c r="L62" s="171" t="s">
        <v>49</v>
      </c>
      <c r="M62" s="172"/>
      <c r="N62" s="172"/>
      <c r="O62" s="163"/>
      <c r="P62" s="164"/>
      <c r="Q62" s="165"/>
      <c r="R62" s="26"/>
    </row>
    <row r="63" spans="1:24" ht="18" customHeight="1" x14ac:dyDescent="0.15">
      <c r="Q63" s="2"/>
      <c r="R63" s="2"/>
    </row>
  </sheetData>
  <sheetProtection selectLockedCells="1"/>
  <mergeCells count="99">
    <mergeCell ref="B39:E39"/>
    <mergeCell ref="B42:E42"/>
    <mergeCell ref="B38:E38"/>
    <mergeCell ref="B35:E35"/>
    <mergeCell ref="B36:E36"/>
    <mergeCell ref="B37:E37"/>
    <mergeCell ref="B53:E53"/>
    <mergeCell ref="B54:E54"/>
    <mergeCell ref="B43:E43"/>
    <mergeCell ref="B48:E48"/>
    <mergeCell ref="B46:E46"/>
    <mergeCell ref="B47:E47"/>
    <mergeCell ref="U26:V26"/>
    <mergeCell ref="U27:V27"/>
    <mergeCell ref="O58:O59"/>
    <mergeCell ref="P58:Q59"/>
    <mergeCell ref="U21:V21"/>
    <mergeCell ref="U22:V22"/>
    <mergeCell ref="T24:W24"/>
    <mergeCell ref="T19:W19"/>
    <mergeCell ref="U25:V25"/>
    <mergeCell ref="S5:S9"/>
    <mergeCell ref="T5:W6"/>
    <mergeCell ref="A6:Q6"/>
    <mergeCell ref="G7:G8"/>
    <mergeCell ref="H7:H8"/>
    <mergeCell ref="I7:I8"/>
    <mergeCell ref="J7:K7"/>
    <mergeCell ref="L7:N7"/>
    <mergeCell ref="F5:G5"/>
    <mergeCell ref="M5:N5"/>
    <mergeCell ref="D5:E5"/>
    <mergeCell ref="O5:Q5"/>
    <mergeCell ref="A11:A12"/>
    <mergeCell ref="B11:E11"/>
    <mergeCell ref="D4:E4"/>
    <mergeCell ref="F4:G4"/>
    <mergeCell ref="O4:Q4"/>
    <mergeCell ref="B18:E18"/>
    <mergeCell ref="A61:A62"/>
    <mergeCell ref="A7:E8"/>
    <mergeCell ref="A9:E9"/>
    <mergeCell ref="B10:E10"/>
    <mergeCell ref="O61:Q61"/>
    <mergeCell ref="B61:J62"/>
    <mergeCell ref="O62:Q62"/>
    <mergeCell ref="B56:E56"/>
    <mergeCell ref="B20:E20"/>
    <mergeCell ref="L61:N61"/>
    <mergeCell ref="L62:N62"/>
    <mergeCell ref="B45:E45"/>
    <mergeCell ref="M58:N58"/>
    <mergeCell ref="F59:G59"/>
    <mergeCell ref="B41:E41"/>
    <mergeCell ref="A13:A15"/>
    <mergeCell ref="B22:E22"/>
    <mergeCell ref="B23:E23"/>
    <mergeCell ref="B14:E14"/>
    <mergeCell ref="B15:E15"/>
    <mergeCell ref="B19:E19"/>
    <mergeCell ref="F58:G58"/>
    <mergeCell ref="B49:E49"/>
    <mergeCell ref="B51:E51"/>
    <mergeCell ref="B55:E55"/>
    <mergeCell ref="M59:N59"/>
    <mergeCell ref="B33:E33"/>
    <mergeCell ref="A58:B59"/>
    <mergeCell ref="H58:H59"/>
    <mergeCell ref="B50:E50"/>
    <mergeCell ref="B44:E44"/>
    <mergeCell ref="B40:E40"/>
    <mergeCell ref="B12:E12"/>
    <mergeCell ref="B21:E21"/>
    <mergeCell ref="B13:E13"/>
    <mergeCell ref="B16:E16"/>
    <mergeCell ref="B32:E32"/>
    <mergeCell ref="B28:E28"/>
    <mergeCell ref="B24:E24"/>
    <mergeCell ref="B29:E29"/>
    <mergeCell ref="B30:E30"/>
    <mergeCell ref="B31:E31"/>
    <mergeCell ref="B34:E34"/>
    <mergeCell ref="B52:E52"/>
    <mergeCell ref="Y1:AA4"/>
    <mergeCell ref="B25:E25"/>
    <mergeCell ref="B26:E26"/>
    <mergeCell ref="B27:E27"/>
    <mergeCell ref="B17:E17"/>
    <mergeCell ref="U20:V20"/>
    <mergeCell ref="K2:L2"/>
    <mergeCell ref="M2:Q2"/>
    <mergeCell ref="M4:N4"/>
    <mergeCell ref="Y5:AA6"/>
    <mergeCell ref="Y7:Z7"/>
    <mergeCell ref="C1:O1"/>
    <mergeCell ref="H4:L4"/>
    <mergeCell ref="H5:L5"/>
    <mergeCell ref="O7:Q7"/>
    <mergeCell ref="F7:F8"/>
  </mergeCells>
  <phoneticPr fontId="2"/>
  <conditionalFormatting sqref="A61">
    <cfRule type="cellIs" dxfId="0" priority="1" operator="equal">
      <formula>""</formula>
    </cfRule>
  </conditionalFormatting>
  <dataValidations count="11">
    <dataValidation type="list" allowBlank="1" showInputMessage="1" showErrorMessage="1" sqref="F65542:F65580 CN65552:CN65590 MJ65552:MJ65590 WF65552:WF65590 AGB65552:AGB65590 APX65552:APX65590 AZT65552:AZT65590 BJP65552:BJP65590 BTL65552:BTL65590 CDH65552:CDH65590 CND65552:CND65590 CWZ65552:CWZ65590 DGV65552:DGV65590 DQR65552:DQR65590 EAN65552:EAN65590 EKJ65552:EKJ65590 EUF65552:EUF65590 FEB65552:FEB65590 FNX65552:FNX65590 FXT65552:FXT65590 GHP65552:GHP65590 GRL65552:GRL65590 HBH65552:HBH65590 HLD65552:HLD65590 HUZ65552:HUZ65590 IEV65552:IEV65590 IOR65552:IOR65590 IYN65552:IYN65590 JIJ65552:JIJ65590 JSF65552:JSF65590 KCB65552:KCB65590 KLX65552:KLX65590 KVT65552:KVT65590 LFP65552:LFP65590 LPL65552:LPL65590 LZH65552:LZH65590 MJD65552:MJD65590 MSZ65552:MSZ65590 NCV65552:NCV65590 NMR65552:NMR65590 NWN65552:NWN65590 OGJ65552:OGJ65590 OQF65552:OQF65590 PAB65552:PAB65590 PJX65552:PJX65590 PTT65552:PTT65590 QDP65552:QDP65590 QNL65552:QNL65590 QXH65552:QXH65590 RHD65552:RHD65590 RQZ65552:RQZ65590 SAV65552:SAV65590 SKR65552:SKR65590 SUN65552:SUN65590 TEJ65552:TEJ65590 TOF65552:TOF65590 TYB65552:TYB65590 UHX65552:UHX65590 URT65552:URT65590 VBP65552:VBP65590 VLL65552:VLL65590 VVH65552:VVH65590 WFD65552:WFD65590 WOZ65552:WOZ65590 F131078:F131116 CN131088:CN131126 MJ131088:MJ131126 WF131088:WF131126 AGB131088:AGB131126 APX131088:APX131126 AZT131088:AZT131126 BJP131088:BJP131126 BTL131088:BTL131126 CDH131088:CDH131126 CND131088:CND131126 CWZ131088:CWZ131126 DGV131088:DGV131126 DQR131088:DQR131126 EAN131088:EAN131126 EKJ131088:EKJ131126 EUF131088:EUF131126 FEB131088:FEB131126 FNX131088:FNX131126 FXT131088:FXT131126 GHP131088:GHP131126 GRL131088:GRL131126 HBH131088:HBH131126 HLD131088:HLD131126 HUZ131088:HUZ131126 IEV131088:IEV131126 IOR131088:IOR131126 IYN131088:IYN131126 JIJ131088:JIJ131126 JSF131088:JSF131126 KCB131088:KCB131126 KLX131088:KLX131126 KVT131088:KVT131126 LFP131088:LFP131126 LPL131088:LPL131126 LZH131088:LZH131126 MJD131088:MJD131126 MSZ131088:MSZ131126 NCV131088:NCV131126 NMR131088:NMR131126 NWN131088:NWN131126 OGJ131088:OGJ131126 OQF131088:OQF131126 PAB131088:PAB131126 PJX131088:PJX131126 PTT131088:PTT131126 QDP131088:QDP131126 QNL131088:QNL131126 QXH131088:QXH131126 RHD131088:RHD131126 RQZ131088:RQZ131126 SAV131088:SAV131126 SKR131088:SKR131126 SUN131088:SUN131126 TEJ131088:TEJ131126 TOF131088:TOF131126 TYB131088:TYB131126 UHX131088:UHX131126 URT131088:URT131126 VBP131088:VBP131126 VLL131088:VLL131126 VVH131088:VVH131126 WFD131088:WFD131126 WOZ131088:WOZ131126 F196614:F196652 CN196624:CN196662 MJ196624:MJ196662 WF196624:WF196662 AGB196624:AGB196662 APX196624:APX196662 AZT196624:AZT196662 BJP196624:BJP196662 BTL196624:BTL196662 CDH196624:CDH196662 CND196624:CND196662 CWZ196624:CWZ196662 DGV196624:DGV196662 DQR196624:DQR196662 EAN196624:EAN196662 EKJ196624:EKJ196662 EUF196624:EUF196662 FEB196624:FEB196662 FNX196624:FNX196662 FXT196624:FXT196662 GHP196624:GHP196662 GRL196624:GRL196662 HBH196624:HBH196662 HLD196624:HLD196662 HUZ196624:HUZ196662 IEV196624:IEV196662 IOR196624:IOR196662 IYN196624:IYN196662 JIJ196624:JIJ196662 JSF196624:JSF196662 KCB196624:KCB196662 KLX196624:KLX196662 KVT196624:KVT196662 LFP196624:LFP196662 LPL196624:LPL196662 LZH196624:LZH196662 MJD196624:MJD196662 MSZ196624:MSZ196662 NCV196624:NCV196662 NMR196624:NMR196662 NWN196624:NWN196662 OGJ196624:OGJ196662 OQF196624:OQF196662 PAB196624:PAB196662 PJX196624:PJX196662 PTT196624:PTT196662 QDP196624:QDP196662 QNL196624:QNL196662 QXH196624:QXH196662 RHD196624:RHD196662 RQZ196624:RQZ196662 SAV196624:SAV196662 SKR196624:SKR196662 SUN196624:SUN196662 TEJ196624:TEJ196662 TOF196624:TOF196662 TYB196624:TYB196662 UHX196624:UHX196662 URT196624:URT196662 VBP196624:VBP196662 VLL196624:VLL196662 VVH196624:VVH196662 WFD196624:WFD196662 WOZ196624:WOZ196662 F262150:F262188 CN262160:CN262198 MJ262160:MJ262198 WF262160:WF262198 AGB262160:AGB262198 APX262160:APX262198 AZT262160:AZT262198 BJP262160:BJP262198 BTL262160:BTL262198 CDH262160:CDH262198 CND262160:CND262198 CWZ262160:CWZ262198 DGV262160:DGV262198 DQR262160:DQR262198 EAN262160:EAN262198 EKJ262160:EKJ262198 EUF262160:EUF262198 FEB262160:FEB262198 FNX262160:FNX262198 FXT262160:FXT262198 GHP262160:GHP262198 GRL262160:GRL262198 HBH262160:HBH262198 HLD262160:HLD262198 HUZ262160:HUZ262198 IEV262160:IEV262198 IOR262160:IOR262198 IYN262160:IYN262198 JIJ262160:JIJ262198 JSF262160:JSF262198 KCB262160:KCB262198 KLX262160:KLX262198 KVT262160:KVT262198 LFP262160:LFP262198 LPL262160:LPL262198 LZH262160:LZH262198 MJD262160:MJD262198 MSZ262160:MSZ262198 NCV262160:NCV262198 NMR262160:NMR262198 NWN262160:NWN262198 OGJ262160:OGJ262198 OQF262160:OQF262198 PAB262160:PAB262198 PJX262160:PJX262198 PTT262160:PTT262198 QDP262160:QDP262198 QNL262160:QNL262198 QXH262160:QXH262198 RHD262160:RHD262198 RQZ262160:RQZ262198 SAV262160:SAV262198 SKR262160:SKR262198 SUN262160:SUN262198 TEJ262160:TEJ262198 TOF262160:TOF262198 TYB262160:TYB262198 UHX262160:UHX262198 URT262160:URT262198 VBP262160:VBP262198 VLL262160:VLL262198 VVH262160:VVH262198 WFD262160:WFD262198 WOZ262160:WOZ262198 F327686:F327724 CN327696:CN327734 MJ327696:MJ327734 WF327696:WF327734 AGB327696:AGB327734 APX327696:APX327734 AZT327696:AZT327734 BJP327696:BJP327734 BTL327696:BTL327734 CDH327696:CDH327734 CND327696:CND327734 CWZ327696:CWZ327734 DGV327696:DGV327734 DQR327696:DQR327734 EAN327696:EAN327734 EKJ327696:EKJ327734 EUF327696:EUF327734 FEB327696:FEB327734 FNX327696:FNX327734 FXT327696:FXT327734 GHP327696:GHP327734 GRL327696:GRL327734 HBH327696:HBH327734 HLD327696:HLD327734 HUZ327696:HUZ327734 IEV327696:IEV327734 IOR327696:IOR327734 IYN327696:IYN327734 JIJ327696:JIJ327734 JSF327696:JSF327734 KCB327696:KCB327734 KLX327696:KLX327734 KVT327696:KVT327734 LFP327696:LFP327734 LPL327696:LPL327734 LZH327696:LZH327734 MJD327696:MJD327734 MSZ327696:MSZ327734 NCV327696:NCV327734 NMR327696:NMR327734 NWN327696:NWN327734 OGJ327696:OGJ327734 OQF327696:OQF327734 PAB327696:PAB327734 PJX327696:PJX327734 PTT327696:PTT327734 QDP327696:QDP327734 QNL327696:QNL327734 QXH327696:QXH327734 RHD327696:RHD327734 RQZ327696:RQZ327734 SAV327696:SAV327734 SKR327696:SKR327734 SUN327696:SUN327734 TEJ327696:TEJ327734 TOF327696:TOF327734 TYB327696:TYB327734 UHX327696:UHX327734 URT327696:URT327734 VBP327696:VBP327734 VLL327696:VLL327734 VVH327696:VVH327734 WFD327696:WFD327734 WOZ327696:WOZ327734 F393222:F393260 CN393232:CN393270 MJ393232:MJ393270 WF393232:WF393270 AGB393232:AGB393270 APX393232:APX393270 AZT393232:AZT393270 BJP393232:BJP393270 BTL393232:BTL393270 CDH393232:CDH393270 CND393232:CND393270 CWZ393232:CWZ393270 DGV393232:DGV393270 DQR393232:DQR393270 EAN393232:EAN393270 EKJ393232:EKJ393270 EUF393232:EUF393270 FEB393232:FEB393270 FNX393232:FNX393270 FXT393232:FXT393270 GHP393232:GHP393270 GRL393232:GRL393270 HBH393232:HBH393270 HLD393232:HLD393270 HUZ393232:HUZ393270 IEV393232:IEV393270 IOR393232:IOR393270 IYN393232:IYN393270 JIJ393232:JIJ393270 JSF393232:JSF393270 KCB393232:KCB393270 KLX393232:KLX393270 KVT393232:KVT393270 LFP393232:LFP393270 LPL393232:LPL393270 LZH393232:LZH393270 MJD393232:MJD393270 MSZ393232:MSZ393270 NCV393232:NCV393270 NMR393232:NMR393270 NWN393232:NWN393270 OGJ393232:OGJ393270 OQF393232:OQF393270 PAB393232:PAB393270 PJX393232:PJX393270 PTT393232:PTT393270 QDP393232:QDP393270 QNL393232:QNL393270 QXH393232:QXH393270 RHD393232:RHD393270 RQZ393232:RQZ393270 SAV393232:SAV393270 SKR393232:SKR393270 SUN393232:SUN393270 TEJ393232:TEJ393270 TOF393232:TOF393270 TYB393232:TYB393270 UHX393232:UHX393270 URT393232:URT393270 VBP393232:VBP393270 VLL393232:VLL393270 VVH393232:VVH393270 WFD393232:WFD393270 WOZ393232:WOZ393270 F458758:F458796 CN458768:CN458806 MJ458768:MJ458806 WF458768:WF458806 AGB458768:AGB458806 APX458768:APX458806 AZT458768:AZT458806 BJP458768:BJP458806 BTL458768:BTL458806 CDH458768:CDH458806 CND458768:CND458806 CWZ458768:CWZ458806 DGV458768:DGV458806 DQR458768:DQR458806 EAN458768:EAN458806 EKJ458768:EKJ458806 EUF458768:EUF458806 FEB458768:FEB458806 FNX458768:FNX458806 FXT458768:FXT458806 GHP458768:GHP458806 GRL458768:GRL458806 HBH458768:HBH458806 HLD458768:HLD458806 HUZ458768:HUZ458806 IEV458768:IEV458806 IOR458768:IOR458806 IYN458768:IYN458806 JIJ458768:JIJ458806 JSF458768:JSF458806 KCB458768:KCB458806 KLX458768:KLX458806 KVT458768:KVT458806 LFP458768:LFP458806 LPL458768:LPL458806 LZH458768:LZH458806 MJD458768:MJD458806 MSZ458768:MSZ458806 NCV458768:NCV458806 NMR458768:NMR458806 NWN458768:NWN458806 OGJ458768:OGJ458806 OQF458768:OQF458806 PAB458768:PAB458806 PJX458768:PJX458806 PTT458768:PTT458806 QDP458768:QDP458806 QNL458768:QNL458806 QXH458768:QXH458806 RHD458768:RHD458806 RQZ458768:RQZ458806 SAV458768:SAV458806 SKR458768:SKR458806 SUN458768:SUN458806 TEJ458768:TEJ458806 TOF458768:TOF458806 TYB458768:TYB458806 UHX458768:UHX458806 URT458768:URT458806 VBP458768:VBP458806 VLL458768:VLL458806 VVH458768:VVH458806 WFD458768:WFD458806 WOZ458768:WOZ458806 F524294:F524332 CN524304:CN524342 MJ524304:MJ524342 WF524304:WF524342 AGB524304:AGB524342 APX524304:APX524342 AZT524304:AZT524342 BJP524304:BJP524342 BTL524304:BTL524342 CDH524304:CDH524342 CND524304:CND524342 CWZ524304:CWZ524342 DGV524304:DGV524342 DQR524304:DQR524342 EAN524304:EAN524342 EKJ524304:EKJ524342 EUF524304:EUF524342 FEB524304:FEB524342 FNX524304:FNX524342 FXT524304:FXT524342 GHP524304:GHP524342 GRL524304:GRL524342 HBH524304:HBH524342 HLD524304:HLD524342 HUZ524304:HUZ524342 IEV524304:IEV524342 IOR524304:IOR524342 IYN524304:IYN524342 JIJ524304:JIJ524342 JSF524304:JSF524342 KCB524304:KCB524342 KLX524304:KLX524342 KVT524304:KVT524342 LFP524304:LFP524342 LPL524304:LPL524342 LZH524304:LZH524342 MJD524304:MJD524342 MSZ524304:MSZ524342 NCV524304:NCV524342 NMR524304:NMR524342 NWN524304:NWN524342 OGJ524304:OGJ524342 OQF524304:OQF524342 PAB524304:PAB524342 PJX524304:PJX524342 PTT524304:PTT524342 QDP524304:QDP524342 QNL524304:QNL524342 QXH524304:QXH524342 RHD524304:RHD524342 RQZ524304:RQZ524342 SAV524304:SAV524342 SKR524304:SKR524342 SUN524304:SUN524342 TEJ524304:TEJ524342 TOF524304:TOF524342 TYB524304:TYB524342 UHX524304:UHX524342 URT524304:URT524342 VBP524304:VBP524342 VLL524304:VLL524342 VVH524304:VVH524342 WFD524304:WFD524342 WOZ524304:WOZ524342 F589830:F589868 CN589840:CN589878 MJ589840:MJ589878 WF589840:WF589878 AGB589840:AGB589878 APX589840:APX589878 AZT589840:AZT589878 BJP589840:BJP589878 BTL589840:BTL589878 CDH589840:CDH589878 CND589840:CND589878 CWZ589840:CWZ589878 DGV589840:DGV589878 DQR589840:DQR589878 EAN589840:EAN589878 EKJ589840:EKJ589878 EUF589840:EUF589878 FEB589840:FEB589878 FNX589840:FNX589878 FXT589840:FXT589878 GHP589840:GHP589878 GRL589840:GRL589878 HBH589840:HBH589878 HLD589840:HLD589878 HUZ589840:HUZ589878 IEV589840:IEV589878 IOR589840:IOR589878 IYN589840:IYN589878 JIJ589840:JIJ589878 JSF589840:JSF589878 KCB589840:KCB589878 KLX589840:KLX589878 KVT589840:KVT589878 LFP589840:LFP589878 LPL589840:LPL589878 LZH589840:LZH589878 MJD589840:MJD589878 MSZ589840:MSZ589878 NCV589840:NCV589878 NMR589840:NMR589878 NWN589840:NWN589878 OGJ589840:OGJ589878 OQF589840:OQF589878 PAB589840:PAB589878 PJX589840:PJX589878 PTT589840:PTT589878 QDP589840:QDP589878 QNL589840:QNL589878 QXH589840:QXH589878 RHD589840:RHD589878 RQZ589840:RQZ589878 SAV589840:SAV589878 SKR589840:SKR589878 SUN589840:SUN589878 TEJ589840:TEJ589878 TOF589840:TOF589878 TYB589840:TYB589878 UHX589840:UHX589878 URT589840:URT589878 VBP589840:VBP589878 VLL589840:VLL589878 VVH589840:VVH589878 WFD589840:WFD589878 WOZ589840:WOZ589878 F655366:F655404 CN655376:CN655414 MJ655376:MJ655414 WF655376:WF655414 AGB655376:AGB655414 APX655376:APX655414 AZT655376:AZT655414 BJP655376:BJP655414 BTL655376:BTL655414 CDH655376:CDH655414 CND655376:CND655414 CWZ655376:CWZ655414 DGV655376:DGV655414 DQR655376:DQR655414 EAN655376:EAN655414 EKJ655376:EKJ655414 EUF655376:EUF655414 FEB655376:FEB655414 FNX655376:FNX655414 FXT655376:FXT655414 GHP655376:GHP655414 GRL655376:GRL655414 HBH655376:HBH655414 HLD655376:HLD655414 HUZ655376:HUZ655414 IEV655376:IEV655414 IOR655376:IOR655414 IYN655376:IYN655414 JIJ655376:JIJ655414 JSF655376:JSF655414 KCB655376:KCB655414 KLX655376:KLX655414 KVT655376:KVT655414 LFP655376:LFP655414 LPL655376:LPL655414 LZH655376:LZH655414 MJD655376:MJD655414 MSZ655376:MSZ655414 NCV655376:NCV655414 NMR655376:NMR655414 NWN655376:NWN655414 OGJ655376:OGJ655414 OQF655376:OQF655414 PAB655376:PAB655414 PJX655376:PJX655414 PTT655376:PTT655414 QDP655376:QDP655414 QNL655376:QNL655414 QXH655376:QXH655414 RHD655376:RHD655414 RQZ655376:RQZ655414 SAV655376:SAV655414 SKR655376:SKR655414 SUN655376:SUN655414 TEJ655376:TEJ655414 TOF655376:TOF655414 TYB655376:TYB655414 UHX655376:UHX655414 URT655376:URT655414 VBP655376:VBP655414 VLL655376:VLL655414 VVH655376:VVH655414 WFD655376:WFD655414 WOZ655376:WOZ655414 F720902:F720940 CN720912:CN720950 MJ720912:MJ720950 WF720912:WF720950 AGB720912:AGB720950 APX720912:APX720950 AZT720912:AZT720950 BJP720912:BJP720950 BTL720912:BTL720950 CDH720912:CDH720950 CND720912:CND720950 CWZ720912:CWZ720950 DGV720912:DGV720950 DQR720912:DQR720950 EAN720912:EAN720950 EKJ720912:EKJ720950 EUF720912:EUF720950 FEB720912:FEB720950 FNX720912:FNX720950 FXT720912:FXT720950 GHP720912:GHP720950 GRL720912:GRL720950 HBH720912:HBH720950 HLD720912:HLD720950 HUZ720912:HUZ720950 IEV720912:IEV720950 IOR720912:IOR720950 IYN720912:IYN720950 JIJ720912:JIJ720950 JSF720912:JSF720950 KCB720912:KCB720950 KLX720912:KLX720950 KVT720912:KVT720950 LFP720912:LFP720950 LPL720912:LPL720950 LZH720912:LZH720950 MJD720912:MJD720950 MSZ720912:MSZ720950 NCV720912:NCV720950 NMR720912:NMR720950 NWN720912:NWN720950 OGJ720912:OGJ720950 OQF720912:OQF720950 PAB720912:PAB720950 PJX720912:PJX720950 PTT720912:PTT720950 QDP720912:QDP720950 QNL720912:QNL720950 QXH720912:QXH720950 RHD720912:RHD720950 RQZ720912:RQZ720950 SAV720912:SAV720950 SKR720912:SKR720950 SUN720912:SUN720950 TEJ720912:TEJ720950 TOF720912:TOF720950 TYB720912:TYB720950 UHX720912:UHX720950 URT720912:URT720950 VBP720912:VBP720950 VLL720912:VLL720950 VVH720912:VVH720950 WFD720912:WFD720950 WOZ720912:WOZ720950 F786438:F786476 CN786448:CN786486 MJ786448:MJ786486 WF786448:WF786486 AGB786448:AGB786486 APX786448:APX786486 AZT786448:AZT786486 BJP786448:BJP786486 BTL786448:BTL786486 CDH786448:CDH786486 CND786448:CND786486 CWZ786448:CWZ786486 DGV786448:DGV786486 DQR786448:DQR786486 EAN786448:EAN786486 EKJ786448:EKJ786486 EUF786448:EUF786486 FEB786448:FEB786486 FNX786448:FNX786486 FXT786448:FXT786486 GHP786448:GHP786486 GRL786448:GRL786486 HBH786448:HBH786486 HLD786448:HLD786486 HUZ786448:HUZ786486 IEV786448:IEV786486 IOR786448:IOR786486 IYN786448:IYN786486 JIJ786448:JIJ786486 JSF786448:JSF786486 KCB786448:KCB786486 KLX786448:KLX786486 KVT786448:KVT786486 LFP786448:LFP786486 LPL786448:LPL786486 LZH786448:LZH786486 MJD786448:MJD786486 MSZ786448:MSZ786486 NCV786448:NCV786486 NMR786448:NMR786486 NWN786448:NWN786486 OGJ786448:OGJ786486 OQF786448:OQF786486 PAB786448:PAB786486 PJX786448:PJX786486 PTT786448:PTT786486 QDP786448:QDP786486 QNL786448:QNL786486 QXH786448:QXH786486 RHD786448:RHD786486 RQZ786448:RQZ786486 SAV786448:SAV786486 SKR786448:SKR786486 SUN786448:SUN786486 TEJ786448:TEJ786486 TOF786448:TOF786486 TYB786448:TYB786486 UHX786448:UHX786486 URT786448:URT786486 VBP786448:VBP786486 VLL786448:VLL786486 VVH786448:VVH786486 WFD786448:WFD786486 WOZ786448:WOZ786486 F851974:F852012 CN851984:CN852022 MJ851984:MJ852022 WF851984:WF852022 AGB851984:AGB852022 APX851984:APX852022 AZT851984:AZT852022 BJP851984:BJP852022 BTL851984:BTL852022 CDH851984:CDH852022 CND851984:CND852022 CWZ851984:CWZ852022 DGV851984:DGV852022 DQR851984:DQR852022 EAN851984:EAN852022 EKJ851984:EKJ852022 EUF851984:EUF852022 FEB851984:FEB852022 FNX851984:FNX852022 FXT851984:FXT852022 GHP851984:GHP852022 GRL851984:GRL852022 HBH851984:HBH852022 HLD851984:HLD852022 HUZ851984:HUZ852022 IEV851984:IEV852022 IOR851984:IOR852022 IYN851984:IYN852022 JIJ851984:JIJ852022 JSF851984:JSF852022 KCB851984:KCB852022 KLX851984:KLX852022 KVT851984:KVT852022 LFP851984:LFP852022 LPL851984:LPL852022 LZH851984:LZH852022 MJD851984:MJD852022 MSZ851984:MSZ852022 NCV851984:NCV852022 NMR851984:NMR852022 NWN851984:NWN852022 OGJ851984:OGJ852022 OQF851984:OQF852022 PAB851984:PAB852022 PJX851984:PJX852022 PTT851984:PTT852022 QDP851984:QDP852022 QNL851984:QNL852022 QXH851984:QXH852022 RHD851984:RHD852022 RQZ851984:RQZ852022 SAV851984:SAV852022 SKR851984:SKR852022 SUN851984:SUN852022 TEJ851984:TEJ852022 TOF851984:TOF852022 TYB851984:TYB852022 UHX851984:UHX852022 URT851984:URT852022 VBP851984:VBP852022 VLL851984:VLL852022 VVH851984:VVH852022 WFD851984:WFD852022 WOZ851984:WOZ852022 F917510:F917548 CN917520:CN917558 MJ917520:MJ917558 WF917520:WF917558 AGB917520:AGB917558 APX917520:APX917558 AZT917520:AZT917558 BJP917520:BJP917558 BTL917520:BTL917558 CDH917520:CDH917558 CND917520:CND917558 CWZ917520:CWZ917558 DGV917520:DGV917558 DQR917520:DQR917558 EAN917520:EAN917558 EKJ917520:EKJ917558 EUF917520:EUF917558 FEB917520:FEB917558 FNX917520:FNX917558 FXT917520:FXT917558 GHP917520:GHP917558 GRL917520:GRL917558 HBH917520:HBH917558 HLD917520:HLD917558 HUZ917520:HUZ917558 IEV917520:IEV917558 IOR917520:IOR917558 IYN917520:IYN917558 JIJ917520:JIJ917558 JSF917520:JSF917558 KCB917520:KCB917558 KLX917520:KLX917558 KVT917520:KVT917558 LFP917520:LFP917558 LPL917520:LPL917558 LZH917520:LZH917558 MJD917520:MJD917558 MSZ917520:MSZ917558 NCV917520:NCV917558 NMR917520:NMR917558 NWN917520:NWN917558 OGJ917520:OGJ917558 OQF917520:OQF917558 PAB917520:PAB917558 PJX917520:PJX917558 PTT917520:PTT917558 QDP917520:QDP917558 QNL917520:QNL917558 QXH917520:QXH917558 RHD917520:RHD917558 RQZ917520:RQZ917558 SAV917520:SAV917558 SKR917520:SKR917558 SUN917520:SUN917558 TEJ917520:TEJ917558 TOF917520:TOF917558 TYB917520:TYB917558 UHX917520:UHX917558 URT917520:URT917558 VBP917520:VBP917558 VLL917520:VLL917558 VVH917520:VVH917558 WFD917520:WFD917558 WOZ917520:WOZ917558 F983046:F983084 CN983056:CN983094 MJ983056:MJ983094 WF983056:WF983094 AGB983056:AGB983094 APX983056:APX983094 AZT983056:AZT983094 BJP983056:BJP983094 BTL983056:BTL983094 CDH983056:CDH983094 CND983056:CND983094 CWZ983056:CWZ983094 DGV983056:DGV983094 DQR983056:DQR983094 EAN983056:EAN983094 EKJ983056:EKJ983094 EUF983056:EUF983094 FEB983056:FEB983094 FNX983056:FNX983094 FXT983056:FXT983094 GHP983056:GHP983094 GRL983056:GRL983094 HBH983056:HBH983094 HLD983056:HLD983094 HUZ983056:HUZ983094 IEV983056:IEV983094 IOR983056:IOR983094 IYN983056:IYN983094 JIJ983056:JIJ983094 JSF983056:JSF983094 KCB983056:KCB983094 KLX983056:KLX983094 KVT983056:KVT983094 LFP983056:LFP983094 LPL983056:LPL983094 LZH983056:LZH983094 MJD983056:MJD983094 MSZ983056:MSZ983094 NCV983056:NCV983094 NMR983056:NMR983094 NWN983056:NWN983094 OGJ983056:OGJ983094 OQF983056:OQF983094 PAB983056:PAB983094 PJX983056:PJX983094 PTT983056:PTT983094 QDP983056:QDP983094 QNL983056:QNL983094 QXH983056:QXH983094 RHD983056:RHD983094 RQZ983056:RQZ983094 SAV983056:SAV983094 SKR983056:SKR983094 SUN983056:SUN983094 TEJ983056:TEJ983094 TOF983056:TOF983094 TYB983056:TYB983094 UHX983056:UHX983094 URT983056:URT983094 VBP983056:VBP983094 VLL983056:VLL983094 VVH983056:VVH983094 WFD983056:WFD983094 WOZ983056:WOZ983094 H65542:H65580 CP65552:CP65590 ML65552:ML65590 WH65552:WH65590 AGD65552:AGD65590 APZ65552:APZ65590 AZV65552:AZV65590 BJR65552:BJR65590 BTN65552:BTN65590 CDJ65552:CDJ65590 CNF65552:CNF65590 CXB65552:CXB65590 DGX65552:DGX65590 DQT65552:DQT65590 EAP65552:EAP65590 EKL65552:EKL65590 EUH65552:EUH65590 FED65552:FED65590 FNZ65552:FNZ65590 FXV65552:FXV65590 GHR65552:GHR65590 GRN65552:GRN65590 HBJ65552:HBJ65590 HLF65552:HLF65590 HVB65552:HVB65590 IEX65552:IEX65590 IOT65552:IOT65590 IYP65552:IYP65590 JIL65552:JIL65590 JSH65552:JSH65590 KCD65552:KCD65590 KLZ65552:KLZ65590 KVV65552:KVV65590 LFR65552:LFR65590 LPN65552:LPN65590 LZJ65552:LZJ65590 MJF65552:MJF65590 MTB65552:MTB65590 NCX65552:NCX65590 NMT65552:NMT65590 NWP65552:NWP65590 OGL65552:OGL65590 OQH65552:OQH65590 PAD65552:PAD65590 PJZ65552:PJZ65590 PTV65552:PTV65590 QDR65552:QDR65590 QNN65552:QNN65590 QXJ65552:QXJ65590 RHF65552:RHF65590 RRB65552:RRB65590 SAX65552:SAX65590 SKT65552:SKT65590 SUP65552:SUP65590 TEL65552:TEL65590 TOH65552:TOH65590 TYD65552:TYD65590 UHZ65552:UHZ65590 URV65552:URV65590 VBR65552:VBR65590 VLN65552:VLN65590 VVJ65552:VVJ65590 WFF65552:WFF65590 WPB65552:WPB65590 H131078:H131116 CP131088:CP131126 ML131088:ML131126 WH131088:WH131126 AGD131088:AGD131126 APZ131088:APZ131126 AZV131088:AZV131126 BJR131088:BJR131126 BTN131088:BTN131126 CDJ131088:CDJ131126 CNF131088:CNF131126 CXB131088:CXB131126 DGX131088:DGX131126 DQT131088:DQT131126 EAP131088:EAP131126 EKL131088:EKL131126 EUH131088:EUH131126 FED131088:FED131126 FNZ131088:FNZ131126 FXV131088:FXV131126 GHR131088:GHR131126 GRN131088:GRN131126 HBJ131088:HBJ131126 HLF131088:HLF131126 HVB131088:HVB131126 IEX131088:IEX131126 IOT131088:IOT131126 IYP131088:IYP131126 JIL131088:JIL131126 JSH131088:JSH131126 KCD131088:KCD131126 KLZ131088:KLZ131126 KVV131088:KVV131126 LFR131088:LFR131126 LPN131088:LPN131126 LZJ131088:LZJ131126 MJF131088:MJF131126 MTB131088:MTB131126 NCX131088:NCX131126 NMT131088:NMT131126 NWP131088:NWP131126 OGL131088:OGL131126 OQH131088:OQH131126 PAD131088:PAD131126 PJZ131088:PJZ131126 PTV131088:PTV131126 QDR131088:QDR131126 QNN131088:QNN131126 QXJ131088:QXJ131126 RHF131088:RHF131126 RRB131088:RRB131126 SAX131088:SAX131126 SKT131088:SKT131126 SUP131088:SUP131126 TEL131088:TEL131126 TOH131088:TOH131126 TYD131088:TYD131126 UHZ131088:UHZ131126 URV131088:URV131126 VBR131088:VBR131126 VLN131088:VLN131126 VVJ131088:VVJ131126 WFF131088:WFF131126 WPB131088:WPB131126 H196614:H196652 CP196624:CP196662 ML196624:ML196662 WH196624:WH196662 AGD196624:AGD196662 APZ196624:APZ196662 AZV196624:AZV196662 BJR196624:BJR196662 BTN196624:BTN196662 CDJ196624:CDJ196662 CNF196624:CNF196662 CXB196624:CXB196662 DGX196624:DGX196662 DQT196624:DQT196662 EAP196624:EAP196662 EKL196624:EKL196662 EUH196624:EUH196662 FED196624:FED196662 FNZ196624:FNZ196662 FXV196624:FXV196662 GHR196624:GHR196662 GRN196624:GRN196662 HBJ196624:HBJ196662 HLF196624:HLF196662 HVB196624:HVB196662 IEX196624:IEX196662 IOT196624:IOT196662 IYP196624:IYP196662 JIL196624:JIL196662 JSH196624:JSH196662 KCD196624:KCD196662 KLZ196624:KLZ196662 KVV196624:KVV196662 LFR196624:LFR196662 LPN196624:LPN196662 LZJ196624:LZJ196662 MJF196624:MJF196662 MTB196624:MTB196662 NCX196624:NCX196662 NMT196624:NMT196662 NWP196624:NWP196662 OGL196624:OGL196662 OQH196624:OQH196662 PAD196624:PAD196662 PJZ196624:PJZ196662 PTV196624:PTV196662 QDR196624:QDR196662 QNN196624:QNN196662 QXJ196624:QXJ196662 RHF196624:RHF196662 RRB196624:RRB196662 SAX196624:SAX196662 SKT196624:SKT196662 SUP196624:SUP196662 TEL196624:TEL196662 TOH196624:TOH196662 TYD196624:TYD196662 UHZ196624:UHZ196662 URV196624:URV196662 VBR196624:VBR196662 VLN196624:VLN196662 VVJ196624:VVJ196662 WFF196624:WFF196662 WPB196624:WPB196662 H262150:H262188 CP262160:CP262198 ML262160:ML262198 WH262160:WH262198 AGD262160:AGD262198 APZ262160:APZ262198 AZV262160:AZV262198 BJR262160:BJR262198 BTN262160:BTN262198 CDJ262160:CDJ262198 CNF262160:CNF262198 CXB262160:CXB262198 DGX262160:DGX262198 DQT262160:DQT262198 EAP262160:EAP262198 EKL262160:EKL262198 EUH262160:EUH262198 FED262160:FED262198 FNZ262160:FNZ262198 FXV262160:FXV262198 GHR262160:GHR262198 GRN262160:GRN262198 HBJ262160:HBJ262198 HLF262160:HLF262198 HVB262160:HVB262198 IEX262160:IEX262198 IOT262160:IOT262198 IYP262160:IYP262198 JIL262160:JIL262198 JSH262160:JSH262198 KCD262160:KCD262198 KLZ262160:KLZ262198 KVV262160:KVV262198 LFR262160:LFR262198 LPN262160:LPN262198 LZJ262160:LZJ262198 MJF262160:MJF262198 MTB262160:MTB262198 NCX262160:NCX262198 NMT262160:NMT262198 NWP262160:NWP262198 OGL262160:OGL262198 OQH262160:OQH262198 PAD262160:PAD262198 PJZ262160:PJZ262198 PTV262160:PTV262198 QDR262160:QDR262198 QNN262160:QNN262198 QXJ262160:QXJ262198 RHF262160:RHF262198 RRB262160:RRB262198 SAX262160:SAX262198 SKT262160:SKT262198 SUP262160:SUP262198 TEL262160:TEL262198 TOH262160:TOH262198 TYD262160:TYD262198 UHZ262160:UHZ262198 URV262160:URV262198 VBR262160:VBR262198 VLN262160:VLN262198 VVJ262160:VVJ262198 WFF262160:WFF262198 WPB262160:WPB262198 H327686:H327724 CP327696:CP327734 ML327696:ML327734 WH327696:WH327734 AGD327696:AGD327734 APZ327696:APZ327734 AZV327696:AZV327734 BJR327696:BJR327734 BTN327696:BTN327734 CDJ327696:CDJ327734 CNF327696:CNF327734 CXB327696:CXB327734 DGX327696:DGX327734 DQT327696:DQT327734 EAP327696:EAP327734 EKL327696:EKL327734 EUH327696:EUH327734 FED327696:FED327734 FNZ327696:FNZ327734 FXV327696:FXV327734 GHR327696:GHR327734 GRN327696:GRN327734 HBJ327696:HBJ327734 HLF327696:HLF327734 HVB327696:HVB327734 IEX327696:IEX327734 IOT327696:IOT327734 IYP327696:IYP327734 JIL327696:JIL327734 JSH327696:JSH327734 KCD327696:KCD327734 KLZ327696:KLZ327734 KVV327696:KVV327734 LFR327696:LFR327734 LPN327696:LPN327734 LZJ327696:LZJ327734 MJF327696:MJF327734 MTB327696:MTB327734 NCX327696:NCX327734 NMT327696:NMT327734 NWP327696:NWP327734 OGL327696:OGL327734 OQH327696:OQH327734 PAD327696:PAD327734 PJZ327696:PJZ327734 PTV327696:PTV327734 QDR327696:QDR327734 QNN327696:QNN327734 QXJ327696:QXJ327734 RHF327696:RHF327734 RRB327696:RRB327734 SAX327696:SAX327734 SKT327696:SKT327734 SUP327696:SUP327734 TEL327696:TEL327734 TOH327696:TOH327734 TYD327696:TYD327734 UHZ327696:UHZ327734 URV327696:URV327734 VBR327696:VBR327734 VLN327696:VLN327734 VVJ327696:VVJ327734 WFF327696:WFF327734 WPB327696:WPB327734 H393222:H393260 CP393232:CP393270 ML393232:ML393270 WH393232:WH393270 AGD393232:AGD393270 APZ393232:APZ393270 AZV393232:AZV393270 BJR393232:BJR393270 BTN393232:BTN393270 CDJ393232:CDJ393270 CNF393232:CNF393270 CXB393232:CXB393270 DGX393232:DGX393270 DQT393232:DQT393270 EAP393232:EAP393270 EKL393232:EKL393270 EUH393232:EUH393270 FED393232:FED393270 FNZ393232:FNZ393270 FXV393232:FXV393270 GHR393232:GHR393270 GRN393232:GRN393270 HBJ393232:HBJ393270 HLF393232:HLF393270 HVB393232:HVB393270 IEX393232:IEX393270 IOT393232:IOT393270 IYP393232:IYP393270 JIL393232:JIL393270 JSH393232:JSH393270 KCD393232:KCD393270 KLZ393232:KLZ393270 KVV393232:KVV393270 LFR393232:LFR393270 LPN393232:LPN393270 LZJ393232:LZJ393270 MJF393232:MJF393270 MTB393232:MTB393270 NCX393232:NCX393270 NMT393232:NMT393270 NWP393232:NWP393270 OGL393232:OGL393270 OQH393232:OQH393270 PAD393232:PAD393270 PJZ393232:PJZ393270 PTV393232:PTV393270 QDR393232:QDR393270 QNN393232:QNN393270 QXJ393232:QXJ393270 RHF393232:RHF393270 RRB393232:RRB393270 SAX393232:SAX393270 SKT393232:SKT393270 SUP393232:SUP393270 TEL393232:TEL393270 TOH393232:TOH393270 TYD393232:TYD393270 UHZ393232:UHZ393270 URV393232:URV393270 VBR393232:VBR393270 VLN393232:VLN393270 VVJ393232:VVJ393270 WFF393232:WFF393270 WPB393232:WPB393270 H458758:H458796 CP458768:CP458806 ML458768:ML458806 WH458768:WH458806 AGD458768:AGD458806 APZ458768:APZ458806 AZV458768:AZV458806 BJR458768:BJR458806 BTN458768:BTN458806 CDJ458768:CDJ458806 CNF458768:CNF458806 CXB458768:CXB458806 DGX458768:DGX458806 DQT458768:DQT458806 EAP458768:EAP458806 EKL458768:EKL458806 EUH458768:EUH458806 FED458768:FED458806 FNZ458768:FNZ458806 FXV458768:FXV458806 GHR458768:GHR458806 GRN458768:GRN458806 HBJ458768:HBJ458806 HLF458768:HLF458806 HVB458768:HVB458806 IEX458768:IEX458806 IOT458768:IOT458806 IYP458768:IYP458806 JIL458768:JIL458806 JSH458768:JSH458806 KCD458768:KCD458806 KLZ458768:KLZ458806 KVV458768:KVV458806 LFR458768:LFR458806 LPN458768:LPN458806 LZJ458768:LZJ458806 MJF458768:MJF458806 MTB458768:MTB458806 NCX458768:NCX458806 NMT458768:NMT458806 NWP458768:NWP458806 OGL458768:OGL458806 OQH458768:OQH458806 PAD458768:PAD458806 PJZ458768:PJZ458806 PTV458768:PTV458806 QDR458768:QDR458806 QNN458768:QNN458806 QXJ458768:QXJ458806 RHF458768:RHF458806 RRB458768:RRB458806 SAX458768:SAX458806 SKT458768:SKT458806 SUP458768:SUP458806 TEL458768:TEL458806 TOH458768:TOH458806 TYD458768:TYD458806 UHZ458768:UHZ458806 URV458768:URV458806 VBR458768:VBR458806 VLN458768:VLN458806 VVJ458768:VVJ458806 WFF458768:WFF458806 WPB458768:WPB458806 H524294:H524332 CP524304:CP524342 ML524304:ML524342 WH524304:WH524342 AGD524304:AGD524342 APZ524304:APZ524342 AZV524304:AZV524342 BJR524304:BJR524342 BTN524304:BTN524342 CDJ524304:CDJ524342 CNF524304:CNF524342 CXB524304:CXB524342 DGX524304:DGX524342 DQT524304:DQT524342 EAP524304:EAP524342 EKL524304:EKL524342 EUH524304:EUH524342 FED524304:FED524342 FNZ524304:FNZ524342 FXV524304:FXV524342 GHR524304:GHR524342 GRN524304:GRN524342 HBJ524304:HBJ524342 HLF524304:HLF524342 HVB524304:HVB524342 IEX524304:IEX524342 IOT524304:IOT524342 IYP524304:IYP524342 JIL524304:JIL524342 JSH524304:JSH524342 KCD524304:KCD524342 KLZ524304:KLZ524342 KVV524304:KVV524342 LFR524304:LFR524342 LPN524304:LPN524342 LZJ524304:LZJ524342 MJF524304:MJF524342 MTB524304:MTB524342 NCX524304:NCX524342 NMT524304:NMT524342 NWP524304:NWP524342 OGL524304:OGL524342 OQH524304:OQH524342 PAD524304:PAD524342 PJZ524304:PJZ524342 PTV524304:PTV524342 QDR524304:QDR524342 QNN524304:QNN524342 QXJ524304:QXJ524342 RHF524304:RHF524342 RRB524304:RRB524342 SAX524304:SAX524342 SKT524304:SKT524342 SUP524304:SUP524342 TEL524304:TEL524342 TOH524304:TOH524342 TYD524304:TYD524342 UHZ524304:UHZ524342 URV524304:URV524342 VBR524304:VBR524342 VLN524304:VLN524342 VVJ524304:VVJ524342 WFF524304:WFF524342 WPB524304:WPB524342 H589830:H589868 CP589840:CP589878 ML589840:ML589878 WH589840:WH589878 AGD589840:AGD589878 APZ589840:APZ589878 AZV589840:AZV589878 BJR589840:BJR589878 BTN589840:BTN589878 CDJ589840:CDJ589878 CNF589840:CNF589878 CXB589840:CXB589878 DGX589840:DGX589878 DQT589840:DQT589878 EAP589840:EAP589878 EKL589840:EKL589878 EUH589840:EUH589878 FED589840:FED589878 FNZ589840:FNZ589878 FXV589840:FXV589878 GHR589840:GHR589878 GRN589840:GRN589878 HBJ589840:HBJ589878 HLF589840:HLF589878 HVB589840:HVB589878 IEX589840:IEX589878 IOT589840:IOT589878 IYP589840:IYP589878 JIL589840:JIL589878 JSH589840:JSH589878 KCD589840:KCD589878 KLZ589840:KLZ589878 KVV589840:KVV589878 LFR589840:LFR589878 LPN589840:LPN589878 LZJ589840:LZJ589878 MJF589840:MJF589878 MTB589840:MTB589878 NCX589840:NCX589878 NMT589840:NMT589878 NWP589840:NWP589878 OGL589840:OGL589878 OQH589840:OQH589878 PAD589840:PAD589878 PJZ589840:PJZ589878 PTV589840:PTV589878 QDR589840:QDR589878 QNN589840:QNN589878 QXJ589840:QXJ589878 RHF589840:RHF589878 RRB589840:RRB589878 SAX589840:SAX589878 SKT589840:SKT589878 SUP589840:SUP589878 TEL589840:TEL589878 TOH589840:TOH589878 TYD589840:TYD589878 UHZ589840:UHZ589878 URV589840:URV589878 VBR589840:VBR589878 VLN589840:VLN589878 VVJ589840:VVJ589878 WFF589840:WFF589878 WPB589840:WPB589878 H655366:H655404 CP655376:CP655414 ML655376:ML655414 WH655376:WH655414 AGD655376:AGD655414 APZ655376:APZ655414 AZV655376:AZV655414 BJR655376:BJR655414 BTN655376:BTN655414 CDJ655376:CDJ655414 CNF655376:CNF655414 CXB655376:CXB655414 DGX655376:DGX655414 DQT655376:DQT655414 EAP655376:EAP655414 EKL655376:EKL655414 EUH655376:EUH655414 FED655376:FED655414 FNZ655376:FNZ655414 FXV655376:FXV655414 GHR655376:GHR655414 GRN655376:GRN655414 HBJ655376:HBJ655414 HLF655376:HLF655414 HVB655376:HVB655414 IEX655376:IEX655414 IOT655376:IOT655414 IYP655376:IYP655414 JIL655376:JIL655414 JSH655376:JSH655414 KCD655376:KCD655414 KLZ655376:KLZ655414 KVV655376:KVV655414 LFR655376:LFR655414 LPN655376:LPN655414 LZJ655376:LZJ655414 MJF655376:MJF655414 MTB655376:MTB655414 NCX655376:NCX655414 NMT655376:NMT655414 NWP655376:NWP655414 OGL655376:OGL655414 OQH655376:OQH655414 PAD655376:PAD655414 PJZ655376:PJZ655414 PTV655376:PTV655414 QDR655376:QDR655414 QNN655376:QNN655414 QXJ655376:QXJ655414 RHF655376:RHF655414 RRB655376:RRB655414 SAX655376:SAX655414 SKT655376:SKT655414 SUP655376:SUP655414 TEL655376:TEL655414 TOH655376:TOH655414 TYD655376:TYD655414 UHZ655376:UHZ655414 URV655376:URV655414 VBR655376:VBR655414 VLN655376:VLN655414 VVJ655376:VVJ655414 WFF655376:WFF655414 WPB655376:WPB655414 H720902:H720940 CP720912:CP720950 ML720912:ML720950 WH720912:WH720950 AGD720912:AGD720950 APZ720912:APZ720950 AZV720912:AZV720950 BJR720912:BJR720950 BTN720912:BTN720950 CDJ720912:CDJ720950 CNF720912:CNF720950 CXB720912:CXB720950 DGX720912:DGX720950 DQT720912:DQT720950 EAP720912:EAP720950 EKL720912:EKL720950 EUH720912:EUH720950 FED720912:FED720950 FNZ720912:FNZ720950 FXV720912:FXV720950 GHR720912:GHR720950 GRN720912:GRN720950 HBJ720912:HBJ720950 HLF720912:HLF720950 HVB720912:HVB720950 IEX720912:IEX720950 IOT720912:IOT720950 IYP720912:IYP720950 JIL720912:JIL720950 JSH720912:JSH720950 KCD720912:KCD720950 KLZ720912:KLZ720950 KVV720912:KVV720950 LFR720912:LFR720950 LPN720912:LPN720950 LZJ720912:LZJ720950 MJF720912:MJF720950 MTB720912:MTB720950 NCX720912:NCX720950 NMT720912:NMT720950 NWP720912:NWP720950 OGL720912:OGL720950 OQH720912:OQH720950 PAD720912:PAD720950 PJZ720912:PJZ720950 PTV720912:PTV720950 QDR720912:QDR720950 QNN720912:QNN720950 QXJ720912:QXJ720950 RHF720912:RHF720950 RRB720912:RRB720950 SAX720912:SAX720950 SKT720912:SKT720950 SUP720912:SUP720950 TEL720912:TEL720950 TOH720912:TOH720950 TYD720912:TYD720950 UHZ720912:UHZ720950 URV720912:URV720950 VBR720912:VBR720950 VLN720912:VLN720950 VVJ720912:VVJ720950 WFF720912:WFF720950 WPB720912:WPB720950 H786438:H786476 CP786448:CP786486 ML786448:ML786486 WH786448:WH786486 AGD786448:AGD786486 APZ786448:APZ786486 AZV786448:AZV786486 BJR786448:BJR786486 BTN786448:BTN786486 CDJ786448:CDJ786486 CNF786448:CNF786486 CXB786448:CXB786486 DGX786448:DGX786486 DQT786448:DQT786486 EAP786448:EAP786486 EKL786448:EKL786486 EUH786448:EUH786486 FED786448:FED786486 FNZ786448:FNZ786486 FXV786448:FXV786486 GHR786448:GHR786486 GRN786448:GRN786486 HBJ786448:HBJ786486 HLF786448:HLF786486 HVB786448:HVB786486 IEX786448:IEX786486 IOT786448:IOT786486 IYP786448:IYP786486 JIL786448:JIL786486 JSH786448:JSH786486 KCD786448:KCD786486 KLZ786448:KLZ786486 KVV786448:KVV786486 LFR786448:LFR786486 LPN786448:LPN786486 LZJ786448:LZJ786486 MJF786448:MJF786486 MTB786448:MTB786486 NCX786448:NCX786486 NMT786448:NMT786486 NWP786448:NWP786486 OGL786448:OGL786486 OQH786448:OQH786486 PAD786448:PAD786486 PJZ786448:PJZ786486 PTV786448:PTV786486 QDR786448:QDR786486 QNN786448:QNN786486 QXJ786448:QXJ786486 RHF786448:RHF786486 RRB786448:RRB786486 SAX786448:SAX786486 SKT786448:SKT786486 SUP786448:SUP786486 TEL786448:TEL786486 TOH786448:TOH786486 TYD786448:TYD786486 UHZ786448:UHZ786486 URV786448:URV786486 VBR786448:VBR786486 VLN786448:VLN786486 VVJ786448:VVJ786486 WFF786448:WFF786486 WPB786448:WPB786486 H851974:H852012 CP851984:CP852022 ML851984:ML852022 WH851984:WH852022 AGD851984:AGD852022 APZ851984:APZ852022 AZV851984:AZV852022 BJR851984:BJR852022 BTN851984:BTN852022 CDJ851984:CDJ852022 CNF851984:CNF852022 CXB851984:CXB852022 DGX851984:DGX852022 DQT851984:DQT852022 EAP851984:EAP852022 EKL851984:EKL852022 EUH851984:EUH852022 FED851984:FED852022 FNZ851984:FNZ852022 FXV851984:FXV852022 GHR851984:GHR852022 GRN851984:GRN852022 HBJ851984:HBJ852022 HLF851984:HLF852022 HVB851984:HVB852022 IEX851984:IEX852022 IOT851984:IOT852022 IYP851984:IYP852022 JIL851984:JIL852022 JSH851984:JSH852022 KCD851984:KCD852022 KLZ851984:KLZ852022 KVV851984:KVV852022 LFR851984:LFR852022 LPN851984:LPN852022 LZJ851984:LZJ852022 MJF851984:MJF852022 MTB851984:MTB852022 NCX851984:NCX852022 NMT851984:NMT852022 NWP851984:NWP852022 OGL851984:OGL852022 OQH851984:OQH852022 PAD851984:PAD852022 PJZ851984:PJZ852022 PTV851984:PTV852022 QDR851984:QDR852022 QNN851984:QNN852022 QXJ851984:QXJ852022 RHF851984:RHF852022 RRB851984:RRB852022 SAX851984:SAX852022 SKT851984:SKT852022 SUP851984:SUP852022 TEL851984:TEL852022 TOH851984:TOH852022 TYD851984:TYD852022 UHZ851984:UHZ852022 URV851984:URV852022 VBR851984:VBR852022 VLN851984:VLN852022 VVJ851984:VVJ852022 WFF851984:WFF852022 WPB851984:WPB852022 H917510:H917548 CP917520:CP917558 ML917520:ML917558 WH917520:WH917558 AGD917520:AGD917558 APZ917520:APZ917558 AZV917520:AZV917558 BJR917520:BJR917558 BTN917520:BTN917558 CDJ917520:CDJ917558 CNF917520:CNF917558 CXB917520:CXB917558 DGX917520:DGX917558 DQT917520:DQT917558 EAP917520:EAP917558 EKL917520:EKL917558 EUH917520:EUH917558 FED917520:FED917558 FNZ917520:FNZ917558 FXV917520:FXV917558 GHR917520:GHR917558 GRN917520:GRN917558 HBJ917520:HBJ917558 HLF917520:HLF917558 HVB917520:HVB917558 IEX917520:IEX917558 IOT917520:IOT917558 IYP917520:IYP917558 JIL917520:JIL917558 JSH917520:JSH917558 KCD917520:KCD917558 KLZ917520:KLZ917558 KVV917520:KVV917558 LFR917520:LFR917558 LPN917520:LPN917558 LZJ917520:LZJ917558 MJF917520:MJF917558 MTB917520:MTB917558 NCX917520:NCX917558 NMT917520:NMT917558 NWP917520:NWP917558 OGL917520:OGL917558 OQH917520:OQH917558 PAD917520:PAD917558 PJZ917520:PJZ917558 PTV917520:PTV917558 QDR917520:QDR917558 QNN917520:QNN917558 QXJ917520:QXJ917558 RHF917520:RHF917558 RRB917520:RRB917558 SAX917520:SAX917558 SKT917520:SKT917558 SUP917520:SUP917558 TEL917520:TEL917558 TOH917520:TOH917558 TYD917520:TYD917558 UHZ917520:UHZ917558 URV917520:URV917558 VBR917520:VBR917558 VLN917520:VLN917558 VVJ917520:VVJ917558 WFF917520:WFF917558 WPB917520:WPB917558 H983046:H983084 CP983056:CP983094 ML983056:ML983094 WH983056:WH983094 AGD983056:AGD983094 APZ983056:APZ983094 AZV983056:AZV983094 BJR983056:BJR983094 BTN983056:BTN983094 CDJ983056:CDJ983094 CNF983056:CNF983094 CXB983056:CXB983094 DGX983056:DGX983094 DQT983056:DQT983094 EAP983056:EAP983094 EKL983056:EKL983094 EUH983056:EUH983094 FED983056:FED983094 FNZ983056:FNZ983094 FXV983056:FXV983094 GHR983056:GHR983094 GRN983056:GRN983094 HBJ983056:HBJ983094 HLF983056:HLF983094 HVB983056:HVB983094 IEX983056:IEX983094 IOT983056:IOT983094 IYP983056:IYP983094 JIL983056:JIL983094 JSH983056:JSH983094 KCD983056:KCD983094 KLZ983056:KLZ983094 KVV983056:KVV983094 LFR983056:LFR983094 LPN983056:LPN983094 LZJ983056:LZJ983094 MJF983056:MJF983094 MTB983056:MTB983094 NCX983056:NCX983094 NMT983056:NMT983094 NWP983056:NWP983094 OGL983056:OGL983094 OQH983056:OQH983094 PAD983056:PAD983094 PJZ983056:PJZ983094 PTV983056:PTV983094 QDR983056:QDR983094 QNN983056:QNN983094 QXJ983056:QXJ983094 RHF983056:RHF983094 RRB983056:RRB983094 SAX983056:SAX983094 SKT983056:SKT983094 SUP983056:SUP983094 TEL983056:TEL983094 TOH983056:TOH983094 TYD983056:TYD983094 UHZ983056:UHZ983094 URV983056:URV983094 VBR983056:VBR983094 VLN983056:VLN983094 VVJ983056:VVJ983094 WFF983056:WFF983094 WPB983056:WPB983094 DF20:DF24 NB20:NB24 WX20:WX24 AGT20:AGT24 AQP20:AQP24 BAL20:BAL24 BKH20:BKH24 BUD20:BUD24 CDZ20:CDZ24 CNV20:CNV24 CXR20:CXR24 DHN20:DHN24 DRJ20:DRJ24 EBF20:EBF24 ELB20:ELB24 EUX20:EUX24 FET20:FET24 FOP20:FOP24 FYL20:FYL24 GIH20:GIH24 GSD20:GSD24 HBZ20:HBZ24 HLV20:HLV24 HVR20:HVR24 IFN20:IFN24 IPJ20:IPJ24 IZF20:IZF24 JJB20:JJB24 JSX20:JSX24 KCT20:KCT24 KMP20:KMP24 KWL20:KWL24 LGH20:LGH24 LQD20:LQD24 LZZ20:LZZ24 MJV20:MJV24 MTR20:MTR24 NDN20:NDN24 NNJ20:NNJ24 NXF20:NXF24 OHB20:OHB24 OQX20:OQX24 PAT20:PAT24 PKP20:PKP24 PUL20:PUL24 QEH20:QEH24 QOD20:QOD24 QXZ20:QXZ24 RHV20:RHV24 RRR20:RRR24 SBN20:SBN24 SLJ20:SLJ24 SVF20:SVF24 TFB20:TFB24 TOX20:TOX24 TYT20:TYT24 UIP20:UIP24 USL20:USL24 VCH20:VCH24 VMD20:VMD24 VVZ20:VVZ24 WFV20:WFV24 WPR20:WPR24 DF65558:DF65562 NB65558:NB65562 WX65558:WX65562 AGT65558:AGT65562 AQP65558:AQP65562 BAL65558:BAL65562 BKH65558:BKH65562 BUD65558:BUD65562 CDZ65558:CDZ65562 CNV65558:CNV65562 CXR65558:CXR65562 DHN65558:DHN65562 DRJ65558:DRJ65562 EBF65558:EBF65562 ELB65558:ELB65562 EUX65558:EUX65562 FET65558:FET65562 FOP65558:FOP65562 FYL65558:FYL65562 GIH65558:GIH65562 GSD65558:GSD65562 HBZ65558:HBZ65562 HLV65558:HLV65562 HVR65558:HVR65562 IFN65558:IFN65562 IPJ65558:IPJ65562 IZF65558:IZF65562 JJB65558:JJB65562 JSX65558:JSX65562 KCT65558:KCT65562 KMP65558:KMP65562 KWL65558:KWL65562 LGH65558:LGH65562 LQD65558:LQD65562 LZZ65558:LZZ65562 MJV65558:MJV65562 MTR65558:MTR65562 NDN65558:NDN65562 NNJ65558:NNJ65562 NXF65558:NXF65562 OHB65558:OHB65562 OQX65558:OQX65562 PAT65558:PAT65562 PKP65558:PKP65562 PUL65558:PUL65562 QEH65558:QEH65562 QOD65558:QOD65562 QXZ65558:QXZ65562 RHV65558:RHV65562 RRR65558:RRR65562 SBN65558:SBN65562 SLJ65558:SLJ65562 SVF65558:SVF65562 TFB65558:TFB65562 TOX65558:TOX65562 TYT65558:TYT65562 UIP65558:UIP65562 USL65558:USL65562 VCH65558:VCH65562 VMD65558:VMD65562 VVZ65558:VVZ65562 WFV65558:WFV65562 WPR65558:WPR65562 DF131094:DF131098 NB131094:NB131098 WX131094:WX131098 AGT131094:AGT131098 AQP131094:AQP131098 BAL131094:BAL131098 BKH131094:BKH131098 BUD131094:BUD131098 CDZ131094:CDZ131098 CNV131094:CNV131098 CXR131094:CXR131098 DHN131094:DHN131098 DRJ131094:DRJ131098 EBF131094:EBF131098 ELB131094:ELB131098 EUX131094:EUX131098 FET131094:FET131098 FOP131094:FOP131098 FYL131094:FYL131098 GIH131094:GIH131098 GSD131094:GSD131098 HBZ131094:HBZ131098 HLV131094:HLV131098 HVR131094:HVR131098 IFN131094:IFN131098 IPJ131094:IPJ131098 IZF131094:IZF131098 JJB131094:JJB131098 JSX131094:JSX131098 KCT131094:KCT131098 KMP131094:KMP131098 KWL131094:KWL131098 LGH131094:LGH131098 LQD131094:LQD131098 LZZ131094:LZZ131098 MJV131094:MJV131098 MTR131094:MTR131098 NDN131094:NDN131098 NNJ131094:NNJ131098 NXF131094:NXF131098 OHB131094:OHB131098 OQX131094:OQX131098 PAT131094:PAT131098 PKP131094:PKP131098 PUL131094:PUL131098 QEH131094:QEH131098 QOD131094:QOD131098 QXZ131094:QXZ131098 RHV131094:RHV131098 RRR131094:RRR131098 SBN131094:SBN131098 SLJ131094:SLJ131098 SVF131094:SVF131098 TFB131094:TFB131098 TOX131094:TOX131098 TYT131094:TYT131098 UIP131094:UIP131098 USL131094:USL131098 VCH131094:VCH131098 VMD131094:VMD131098 VVZ131094:VVZ131098 WFV131094:WFV131098 WPR131094:WPR131098 DF196630:DF196634 NB196630:NB196634 WX196630:WX196634 AGT196630:AGT196634 AQP196630:AQP196634 BAL196630:BAL196634 BKH196630:BKH196634 BUD196630:BUD196634 CDZ196630:CDZ196634 CNV196630:CNV196634 CXR196630:CXR196634 DHN196630:DHN196634 DRJ196630:DRJ196634 EBF196630:EBF196634 ELB196630:ELB196634 EUX196630:EUX196634 FET196630:FET196634 FOP196630:FOP196634 FYL196630:FYL196634 GIH196630:GIH196634 GSD196630:GSD196634 HBZ196630:HBZ196634 HLV196630:HLV196634 HVR196630:HVR196634 IFN196630:IFN196634 IPJ196630:IPJ196634 IZF196630:IZF196634 JJB196630:JJB196634 JSX196630:JSX196634 KCT196630:KCT196634 KMP196630:KMP196634 KWL196630:KWL196634 LGH196630:LGH196634 LQD196630:LQD196634 LZZ196630:LZZ196634 MJV196630:MJV196634 MTR196630:MTR196634 NDN196630:NDN196634 NNJ196630:NNJ196634 NXF196630:NXF196634 OHB196630:OHB196634 OQX196630:OQX196634 PAT196630:PAT196634 PKP196630:PKP196634 PUL196630:PUL196634 QEH196630:QEH196634 QOD196630:QOD196634 QXZ196630:QXZ196634 RHV196630:RHV196634 RRR196630:RRR196634 SBN196630:SBN196634 SLJ196630:SLJ196634 SVF196630:SVF196634 TFB196630:TFB196634 TOX196630:TOX196634 TYT196630:TYT196634 UIP196630:UIP196634 USL196630:USL196634 VCH196630:VCH196634 VMD196630:VMD196634 VVZ196630:VVZ196634 WFV196630:WFV196634 WPR196630:WPR196634 DF262166:DF262170 NB262166:NB262170 WX262166:WX262170 AGT262166:AGT262170 AQP262166:AQP262170 BAL262166:BAL262170 BKH262166:BKH262170 BUD262166:BUD262170 CDZ262166:CDZ262170 CNV262166:CNV262170 CXR262166:CXR262170 DHN262166:DHN262170 DRJ262166:DRJ262170 EBF262166:EBF262170 ELB262166:ELB262170 EUX262166:EUX262170 FET262166:FET262170 FOP262166:FOP262170 FYL262166:FYL262170 GIH262166:GIH262170 GSD262166:GSD262170 HBZ262166:HBZ262170 HLV262166:HLV262170 HVR262166:HVR262170 IFN262166:IFN262170 IPJ262166:IPJ262170 IZF262166:IZF262170 JJB262166:JJB262170 JSX262166:JSX262170 KCT262166:KCT262170 KMP262166:KMP262170 KWL262166:KWL262170 LGH262166:LGH262170 LQD262166:LQD262170 LZZ262166:LZZ262170 MJV262166:MJV262170 MTR262166:MTR262170 NDN262166:NDN262170 NNJ262166:NNJ262170 NXF262166:NXF262170 OHB262166:OHB262170 OQX262166:OQX262170 PAT262166:PAT262170 PKP262166:PKP262170 PUL262166:PUL262170 QEH262166:QEH262170 QOD262166:QOD262170 QXZ262166:QXZ262170 RHV262166:RHV262170 RRR262166:RRR262170 SBN262166:SBN262170 SLJ262166:SLJ262170 SVF262166:SVF262170 TFB262166:TFB262170 TOX262166:TOX262170 TYT262166:TYT262170 UIP262166:UIP262170 USL262166:USL262170 VCH262166:VCH262170 VMD262166:VMD262170 VVZ262166:VVZ262170 WFV262166:WFV262170 WPR262166:WPR262170 DF327702:DF327706 NB327702:NB327706 WX327702:WX327706 AGT327702:AGT327706 AQP327702:AQP327706 BAL327702:BAL327706 BKH327702:BKH327706 BUD327702:BUD327706 CDZ327702:CDZ327706 CNV327702:CNV327706 CXR327702:CXR327706 DHN327702:DHN327706 DRJ327702:DRJ327706 EBF327702:EBF327706 ELB327702:ELB327706 EUX327702:EUX327706 FET327702:FET327706 FOP327702:FOP327706 FYL327702:FYL327706 GIH327702:GIH327706 GSD327702:GSD327706 HBZ327702:HBZ327706 HLV327702:HLV327706 HVR327702:HVR327706 IFN327702:IFN327706 IPJ327702:IPJ327706 IZF327702:IZF327706 JJB327702:JJB327706 JSX327702:JSX327706 KCT327702:KCT327706 KMP327702:KMP327706 KWL327702:KWL327706 LGH327702:LGH327706 LQD327702:LQD327706 LZZ327702:LZZ327706 MJV327702:MJV327706 MTR327702:MTR327706 NDN327702:NDN327706 NNJ327702:NNJ327706 NXF327702:NXF327706 OHB327702:OHB327706 OQX327702:OQX327706 PAT327702:PAT327706 PKP327702:PKP327706 PUL327702:PUL327706 QEH327702:QEH327706 QOD327702:QOD327706 QXZ327702:QXZ327706 RHV327702:RHV327706 RRR327702:RRR327706 SBN327702:SBN327706 SLJ327702:SLJ327706 SVF327702:SVF327706 TFB327702:TFB327706 TOX327702:TOX327706 TYT327702:TYT327706 UIP327702:UIP327706 USL327702:USL327706 VCH327702:VCH327706 VMD327702:VMD327706 VVZ327702:VVZ327706 WFV327702:WFV327706 WPR327702:WPR327706 DF393238:DF393242 NB393238:NB393242 WX393238:WX393242 AGT393238:AGT393242 AQP393238:AQP393242 BAL393238:BAL393242 BKH393238:BKH393242 BUD393238:BUD393242 CDZ393238:CDZ393242 CNV393238:CNV393242 CXR393238:CXR393242 DHN393238:DHN393242 DRJ393238:DRJ393242 EBF393238:EBF393242 ELB393238:ELB393242 EUX393238:EUX393242 FET393238:FET393242 FOP393238:FOP393242 FYL393238:FYL393242 GIH393238:GIH393242 GSD393238:GSD393242 HBZ393238:HBZ393242 HLV393238:HLV393242 HVR393238:HVR393242 IFN393238:IFN393242 IPJ393238:IPJ393242 IZF393238:IZF393242 JJB393238:JJB393242 JSX393238:JSX393242 KCT393238:KCT393242 KMP393238:KMP393242 KWL393238:KWL393242 LGH393238:LGH393242 LQD393238:LQD393242 LZZ393238:LZZ393242 MJV393238:MJV393242 MTR393238:MTR393242 NDN393238:NDN393242 NNJ393238:NNJ393242 NXF393238:NXF393242 OHB393238:OHB393242 OQX393238:OQX393242 PAT393238:PAT393242 PKP393238:PKP393242 PUL393238:PUL393242 QEH393238:QEH393242 QOD393238:QOD393242 QXZ393238:QXZ393242 RHV393238:RHV393242 RRR393238:RRR393242 SBN393238:SBN393242 SLJ393238:SLJ393242 SVF393238:SVF393242 TFB393238:TFB393242 TOX393238:TOX393242 TYT393238:TYT393242 UIP393238:UIP393242 USL393238:USL393242 VCH393238:VCH393242 VMD393238:VMD393242 VVZ393238:VVZ393242 WFV393238:WFV393242 WPR393238:WPR393242 DF458774:DF458778 NB458774:NB458778 WX458774:WX458778 AGT458774:AGT458778 AQP458774:AQP458778 BAL458774:BAL458778 BKH458774:BKH458778 BUD458774:BUD458778 CDZ458774:CDZ458778 CNV458774:CNV458778 CXR458774:CXR458778 DHN458774:DHN458778 DRJ458774:DRJ458778 EBF458774:EBF458778 ELB458774:ELB458778 EUX458774:EUX458778 FET458774:FET458778 FOP458774:FOP458778 FYL458774:FYL458778 GIH458774:GIH458778 GSD458774:GSD458778 HBZ458774:HBZ458778 HLV458774:HLV458778 HVR458774:HVR458778 IFN458774:IFN458778 IPJ458774:IPJ458778 IZF458774:IZF458778 JJB458774:JJB458778 JSX458774:JSX458778 KCT458774:KCT458778 KMP458774:KMP458778 KWL458774:KWL458778 LGH458774:LGH458778 LQD458774:LQD458778 LZZ458774:LZZ458778 MJV458774:MJV458778 MTR458774:MTR458778 NDN458774:NDN458778 NNJ458774:NNJ458778 NXF458774:NXF458778 OHB458774:OHB458778 OQX458774:OQX458778 PAT458774:PAT458778 PKP458774:PKP458778 PUL458774:PUL458778 QEH458774:QEH458778 QOD458774:QOD458778 QXZ458774:QXZ458778 RHV458774:RHV458778 RRR458774:RRR458778 SBN458774:SBN458778 SLJ458774:SLJ458778 SVF458774:SVF458778 TFB458774:TFB458778 TOX458774:TOX458778 TYT458774:TYT458778 UIP458774:UIP458778 USL458774:USL458778 VCH458774:VCH458778 VMD458774:VMD458778 VVZ458774:VVZ458778 WFV458774:WFV458778 WPR458774:WPR458778 DF524310:DF524314 NB524310:NB524314 WX524310:WX524314 AGT524310:AGT524314 AQP524310:AQP524314 BAL524310:BAL524314 BKH524310:BKH524314 BUD524310:BUD524314 CDZ524310:CDZ524314 CNV524310:CNV524314 CXR524310:CXR524314 DHN524310:DHN524314 DRJ524310:DRJ524314 EBF524310:EBF524314 ELB524310:ELB524314 EUX524310:EUX524314 FET524310:FET524314 FOP524310:FOP524314 FYL524310:FYL524314 GIH524310:GIH524314 GSD524310:GSD524314 HBZ524310:HBZ524314 HLV524310:HLV524314 HVR524310:HVR524314 IFN524310:IFN524314 IPJ524310:IPJ524314 IZF524310:IZF524314 JJB524310:JJB524314 JSX524310:JSX524314 KCT524310:KCT524314 KMP524310:KMP524314 KWL524310:KWL524314 LGH524310:LGH524314 LQD524310:LQD524314 LZZ524310:LZZ524314 MJV524310:MJV524314 MTR524310:MTR524314 NDN524310:NDN524314 NNJ524310:NNJ524314 NXF524310:NXF524314 OHB524310:OHB524314 OQX524310:OQX524314 PAT524310:PAT524314 PKP524310:PKP524314 PUL524310:PUL524314 QEH524310:QEH524314 QOD524310:QOD524314 QXZ524310:QXZ524314 RHV524310:RHV524314 RRR524310:RRR524314 SBN524310:SBN524314 SLJ524310:SLJ524314 SVF524310:SVF524314 TFB524310:TFB524314 TOX524310:TOX524314 TYT524310:TYT524314 UIP524310:UIP524314 USL524310:USL524314 VCH524310:VCH524314 VMD524310:VMD524314 VVZ524310:VVZ524314 WFV524310:WFV524314 WPR524310:WPR524314 DF589846:DF589850 NB589846:NB589850 WX589846:WX589850 AGT589846:AGT589850 AQP589846:AQP589850 BAL589846:BAL589850 BKH589846:BKH589850 BUD589846:BUD589850 CDZ589846:CDZ589850 CNV589846:CNV589850 CXR589846:CXR589850 DHN589846:DHN589850 DRJ589846:DRJ589850 EBF589846:EBF589850 ELB589846:ELB589850 EUX589846:EUX589850 FET589846:FET589850 FOP589846:FOP589850 FYL589846:FYL589850 GIH589846:GIH589850 GSD589846:GSD589850 HBZ589846:HBZ589850 HLV589846:HLV589850 HVR589846:HVR589850 IFN589846:IFN589850 IPJ589846:IPJ589850 IZF589846:IZF589850 JJB589846:JJB589850 JSX589846:JSX589850 KCT589846:KCT589850 KMP589846:KMP589850 KWL589846:KWL589850 LGH589846:LGH589850 LQD589846:LQD589850 LZZ589846:LZZ589850 MJV589846:MJV589850 MTR589846:MTR589850 NDN589846:NDN589850 NNJ589846:NNJ589850 NXF589846:NXF589850 OHB589846:OHB589850 OQX589846:OQX589850 PAT589846:PAT589850 PKP589846:PKP589850 PUL589846:PUL589850 QEH589846:QEH589850 QOD589846:QOD589850 QXZ589846:QXZ589850 RHV589846:RHV589850 RRR589846:RRR589850 SBN589846:SBN589850 SLJ589846:SLJ589850 SVF589846:SVF589850 TFB589846:TFB589850 TOX589846:TOX589850 TYT589846:TYT589850 UIP589846:UIP589850 USL589846:USL589850 VCH589846:VCH589850 VMD589846:VMD589850 VVZ589846:VVZ589850 WFV589846:WFV589850 WPR589846:WPR589850 DF655382:DF655386 NB655382:NB655386 WX655382:WX655386 AGT655382:AGT655386 AQP655382:AQP655386 BAL655382:BAL655386 BKH655382:BKH655386 BUD655382:BUD655386 CDZ655382:CDZ655386 CNV655382:CNV655386 CXR655382:CXR655386 DHN655382:DHN655386 DRJ655382:DRJ655386 EBF655382:EBF655386 ELB655382:ELB655386 EUX655382:EUX655386 FET655382:FET655386 FOP655382:FOP655386 FYL655382:FYL655386 GIH655382:GIH655386 GSD655382:GSD655386 HBZ655382:HBZ655386 HLV655382:HLV655386 HVR655382:HVR655386 IFN655382:IFN655386 IPJ655382:IPJ655386 IZF655382:IZF655386 JJB655382:JJB655386 JSX655382:JSX655386 KCT655382:KCT655386 KMP655382:KMP655386 KWL655382:KWL655386 LGH655382:LGH655386 LQD655382:LQD655386 LZZ655382:LZZ655386 MJV655382:MJV655386 MTR655382:MTR655386 NDN655382:NDN655386 NNJ655382:NNJ655386 NXF655382:NXF655386 OHB655382:OHB655386 OQX655382:OQX655386 PAT655382:PAT655386 PKP655382:PKP655386 PUL655382:PUL655386 QEH655382:QEH655386 QOD655382:QOD655386 QXZ655382:QXZ655386 RHV655382:RHV655386 RRR655382:RRR655386 SBN655382:SBN655386 SLJ655382:SLJ655386 SVF655382:SVF655386 TFB655382:TFB655386 TOX655382:TOX655386 TYT655382:TYT655386 UIP655382:UIP655386 USL655382:USL655386 VCH655382:VCH655386 VMD655382:VMD655386 VVZ655382:VVZ655386 WFV655382:WFV655386 WPR655382:WPR655386 DF720918:DF720922 NB720918:NB720922 WX720918:WX720922 AGT720918:AGT720922 AQP720918:AQP720922 BAL720918:BAL720922 BKH720918:BKH720922 BUD720918:BUD720922 CDZ720918:CDZ720922 CNV720918:CNV720922 CXR720918:CXR720922 DHN720918:DHN720922 DRJ720918:DRJ720922 EBF720918:EBF720922 ELB720918:ELB720922 EUX720918:EUX720922 FET720918:FET720922 FOP720918:FOP720922 FYL720918:FYL720922 GIH720918:GIH720922 GSD720918:GSD720922 HBZ720918:HBZ720922 HLV720918:HLV720922 HVR720918:HVR720922 IFN720918:IFN720922 IPJ720918:IPJ720922 IZF720918:IZF720922 JJB720918:JJB720922 JSX720918:JSX720922 KCT720918:KCT720922 KMP720918:KMP720922 KWL720918:KWL720922 LGH720918:LGH720922 LQD720918:LQD720922 LZZ720918:LZZ720922 MJV720918:MJV720922 MTR720918:MTR720922 NDN720918:NDN720922 NNJ720918:NNJ720922 NXF720918:NXF720922 OHB720918:OHB720922 OQX720918:OQX720922 PAT720918:PAT720922 PKP720918:PKP720922 PUL720918:PUL720922 QEH720918:QEH720922 QOD720918:QOD720922 QXZ720918:QXZ720922 RHV720918:RHV720922 RRR720918:RRR720922 SBN720918:SBN720922 SLJ720918:SLJ720922 SVF720918:SVF720922 TFB720918:TFB720922 TOX720918:TOX720922 TYT720918:TYT720922 UIP720918:UIP720922 USL720918:USL720922 VCH720918:VCH720922 VMD720918:VMD720922 VVZ720918:VVZ720922 WFV720918:WFV720922 WPR720918:WPR720922 DF786454:DF786458 NB786454:NB786458 WX786454:WX786458 AGT786454:AGT786458 AQP786454:AQP786458 BAL786454:BAL786458 BKH786454:BKH786458 BUD786454:BUD786458 CDZ786454:CDZ786458 CNV786454:CNV786458 CXR786454:CXR786458 DHN786454:DHN786458 DRJ786454:DRJ786458 EBF786454:EBF786458 ELB786454:ELB786458 EUX786454:EUX786458 FET786454:FET786458 FOP786454:FOP786458 FYL786454:FYL786458 GIH786454:GIH786458 GSD786454:GSD786458 HBZ786454:HBZ786458 HLV786454:HLV786458 HVR786454:HVR786458 IFN786454:IFN786458 IPJ786454:IPJ786458 IZF786454:IZF786458 JJB786454:JJB786458 JSX786454:JSX786458 KCT786454:KCT786458 KMP786454:KMP786458 KWL786454:KWL786458 LGH786454:LGH786458 LQD786454:LQD786458 LZZ786454:LZZ786458 MJV786454:MJV786458 MTR786454:MTR786458 NDN786454:NDN786458 NNJ786454:NNJ786458 NXF786454:NXF786458 OHB786454:OHB786458 OQX786454:OQX786458 PAT786454:PAT786458 PKP786454:PKP786458 PUL786454:PUL786458 QEH786454:QEH786458 QOD786454:QOD786458 QXZ786454:QXZ786458 RHV786454:RHV786458 RRR786454:RRR786458 SBN786454:SBN786458 SLJ786454:SLJ786458 SVF786454:SVF786458 TFB786454:TFB786458 TOX786454:TOX786458 TYT786454:TYT786458 UIP786454:UIP786458 USL786454:USL786458 VCH786454:VCH786458 VMD786454:VMD786458 VVZ786454:VVZ786458 WFV786454:WFV786458 WPR786454:WPR786458 DF851990:DF851994 NB851990:NB851994 WX851990:WX851994 AGT851990:AGT851994 AQP851990:AQP851994 BAL851990:BAL851994 BKH851990:BKH851994 BUD851990:BUD851994 CDZ851990:CDZ851994 CNV851990:CNV851994 CXR851990:CXR851994 DHN851990:DHN851994 DRJ851990:DRJ851994 EBF851990:EBF851994 ELB851990:ELB851994 EUX851990:EUX851994 FET851990:FET851994 FOP851990:FOP851994 FYL851990:FYL851994 GIH851990:GIH851994 GSD851990:GSD851994 HBZ851990:HBZ851994 HLV851990:HLV851994 HVR851990:HVR851994 IFN851990:IFN851994 IPJ851990:IPJ851994 IZF851990:IZF851994 JJB851990:JJB851994 JSX851990:JSX851994 KCT851990:KCT851994 KMP851990:KMP851994 KWL851990:KWL851994 LGH851990:LGH851994 LQD851990:LQD851994 LZZ851990:LZZ851994 MJV851990:MJV851994 MTR851990:MTR851994 NDN851990:NDN851994 NNJ851990:NNJ851994 NXF851990:NXF851994 OHB851990:OHB851994 OQX851990:OQX851994 PAT851990:PAT851994 PKP851990:PKP851994 PUL851990:PUL851994 QEH851990:QEH851994 QOD851990:QOD851994 QXZ851990:QXZ851994 RHV851990:RHV851994 RRR851990:RRR851994 SBN851990:SBN851994 SLJ851990:SLJ851994 SVF851990:SVF851994 TFB851990:TFB851994 TOX851990:TOX851994 TYT851990:TYT851994 UIP851990:UIP851994 USL851990:USL851994 VCH851990:VCH851994 VMD851990:VMD851994 VVZ851990:VVZ851994 WFV851990:WFV851994 WPR851990:WPR851994 DF917526:DF917530 NB917526:NB917530 WX917526:WX917530 AGT917526:AGT917530 AQP917526:AQP917530 BAL917526:BAL917530 BKH917526:BKH917530 BUD917526:BUD917530 CDZ917526:CDZ917530 CNV917526:CNV917530 CXR917526:CXR917530 DHN917526:DHN917530 DRJ917526:DRJ917530 EBF917526:EBF917530 ELB917526:ELB917530 EUX917526:EUX917530 FET917526:FET917530 FOP917526:FOP917530 FYL917526:FYL917530 GIH917526:GIH917530 GSD917526:GSD917530 HBZ917526:HBZ917530 HLV917526:HLV917530 HVR917526:HVR917530 IFN917526:IFN917530 IPJ917526:IPJ917530 IZF917526:IZF917530 JJB917526:JJB917530 JSX917526:JSX917530 KCT917526:KCT917530 KMP917526:KMP917530 KWL917526:KWL917530 LGH917526:LGH917530 LQD917526:LQD917530 LZZ917526:LZZ917530 MJV917526:MJV917530 MTR917526:MTR917530 NDN917526:NDN917530 NNJ917526:NNJ917530 NXF917526:NXF917530 OHB917526:OHB917530 OQX917526:OQX917530 PAT917526:PAT917530 PKP917526:PKP917530 PUL917526:PUL917530 QEH917526:QEH917530 QOD917526:QOD917530 QXZ917526:QXZ917530 RHV917526:RHV917530 RRR917526:RRR917530 SBN917526:SBN917530 SLJ917526:SLJ917530 SVF917526:SVF917530 TFB917526:TFB917530 TOX917526:TOX917530 TYT917526:TYT917530 UIP917526:UIP917530 USL917526:USL917530 VCH917526:VCH917530 VMD917526:VMD917530 VVZ917526:VVZ917530 WFV917526:WFV917530 WPR917526:WPR917530 DF983062:DF983066 NB983062:NB983066 WX983062:WX983066 AGT983062:AGT983066 AQP983062:AQP983066 BAL983062:BAL983066 BKH983062:BKH983066 BUD983062:BUD983066 CDZ983062:CDZ983066 CNV983062:CNV983066 CXR983062:CXR983066 DHN983062:DHN983066 DRJ983062:DRJ983066 EBF983062:EBF983066 ELB983062:ELB983066 EUX983062:EUX983066 FET983062:FET983066 FOP983062:FOP983066 FYL983062:FYL983066 GIH983062:GIH983066 GSD983062:GSD983066 HBZ983062:HBZ983066 HLV983062:HLV983066 HVR983062:HVR983066 IFN983062:IFN983066 IPJ983062:IPJ983066 IZF983062:IZF983066 JJB983062:JJB983066 JSX983062:JSX983066 KCT983062:KCT983066 KMP983062:KMP983066 KWL983062:KWL983066 LGH983062:LGH983066 LQD983062:LQD983066 LZZ983062:LZZ983066 MJV983062:MJV983066 MTR983062:MTR983066 NDN983062:NDN983066 NNJ983062:NNJ983066 NXF983062:NXF983066 OHB983062:OHB983066 OQX983062:OQX983066 PAT983062:PAT983066 PKP983062:PKP983066 PUL983062:PUL983066 QEH983062:QEH983066 QOD983062:QOD983066 QXZ983062:QXZ983066 RHV983062:RHV983066 RRR983062:RRR983066 SBN983062:SBN983066 SLJ983062:SLJ983066 SVF983062:SVF983066 TFB983062:TFB983066 TOX983062:TOX983066 TYT983062:TYT983066 UIP983062:UIP983066 USL983062:USL983066 VCH983062:VCH983066 VMD983062:VMD983066 VVZ983062:VVZ983066 WFV983062:WFV983066 WPR983062:WPR983066 DH20:DH24 ND20:ND24 WZ20:WZ24 AGV20:AGV24 AQR20:AQR24 BAN20:BAN24 BKJ20:BKJ24 BUF20:BUF24 CEB20:CEB24 CNX20:CNX24 CXT20:CXT24 DHP20:DHP24 DRL20:DRL24 EBH20:EBH24 ELD20:ELD24 EUZ20:EUZ24 FEV20:FEV24 FOR20:FOR24 FYN20:FYN24 GIJ20:GIJ24 GSF20:GSF24 HCB20:HCB24 HLX20:HLX24 HVT20:HVT24 IFP20:IFP24 IPL20:IPL24 IZH20:IZH24 JJD20:JJD24 JSZ20:JSZ24 KCV20:KCV24 KMR20:KMR24 KWN20:KWN24 LGJ20:LGJ24 LQF20:LQF24 MAB20:MAB24 MJX20:MJX24 MTT20:MTT24 NDP20:NDP24 NNL20:NNL24 NXH20:NXH24 OHD20:OHD24 OQZ20:OQZ24 PAV20:PAV24 PKR20:PKR24 PUN20:PUN24 QEJ20:QEJ24 QOF20:QOF24 QYB20:QYB24 RHX20:RHX24 RRT20:RRT24 SBP20:SBP24 SLL20:SLL24 SVH20:SVH24 TFD20:TFD24 TOZ20:TOZ24 TYV20:TYV24 UIR20:UIR24 USN20:USN24 VCJ20:VCJ24 VMF20:VMF24 VWB20:VWB24 WFX20:WFX24 WPT20:WPT24 DH65558:DH65562 ND65558:ND65562 WZ65558:WZ65562 AGV65558:AGV65562 AQR65558:AQR65562 BAN65558:BAN65562 BKJ65558:BKJ65562 BUF65558:BUF65562 CEB65558:CEB65562 CNX65558:CNX65562 CXT65558:CXT65562 DHP65558:DHP65562 DRL65558:DRL65562 EBH65558:EBH65562 ELD65558:ELD65562 EUZ65558:EUZ65562 FEV65558:FEV65562 FOR65558:FOR65562 FYN65558:FYN65562 GIJ65558:GIJ65562 GSF65558:GSF65562 HCB65558:HCB65562 HLX65558:HLX65562 HVT65558:HVT65562 IFP65558:IFP65562 IPL65558:IPL65562 IZH65558:IZH65562 JJD65558:JJD65562 JSZ65558:JSZ65562 KCV65558:KCV65562 KMR65558:KMR65562 KWN65558:KWN65562 LGJ65558:LGJ65562 LQF65558:LQF65562 MAB65558:MAB65562 MJX65558:MJX65562 MTT65558:MTT65562 NDP65558:NDP65562 NNL65558:NNL65562 NXH65558:NXH65562 OHD65558:OHD65562 OQZ65558:OQZ65562 PAV65558:PAV65562 PKR65558:PKR65562 PUN65558:PUN65562 QEJ65558:QEJ65562 QOF65558:QOF65562 QYB65558:QYB65562 RHX65558:RHX65562 RRT65558:RRT65562 SBP65558:SBP65562 SLL65558:SLL65562 SVH65558:SVH65562 TFD65558:TFD65562 TOZ65558:TOZ65562 TYV65558:TYV65562 UIR65558:UIR65562 USN65558:USN65562 VCJ65558:VCJ65562 VMF65558:VMF65562 VWB65558:VWB65562 WFX65558:WFX65562 WPT65558:WPT65562 DH131094:DH131098 ND131094:ND131098 WZ131094:WZ131098 AGV131094:AGV131098 AQR131094:AQR131098 BAN131094:BAN131098 BKJ131094:BKJ131098 BUF131094:BUF131098 CEB131094:CEB131098 CNX131094:CNX131098 CXT131094:CXT131098 DHP131094:DHP131098 DRL131094:DRL131098 EBH131094:EBH131098 ELD131094:ELD131098 EUZ131094:EUZ131098 FEV131094:FEV131098 FOR131094:FOR131098 FYN131094:FYN131098 GIJ131094:GIJ131098 GSF131094:GSF131098 HCB131094:HCB131098 HLX131094:HLX131098 HVT131094:HVT131098 IFP131094:IFP131098 IPL131094:IPL131098 IZH131094:IZH131098 JJD131094:JJD131098 JSZ131094:JSZ131098 KCV131094:KCV131098 KMR131094:KMR131098 KWN131094:KWN131098 LGJ131094:LGJ131098 LQF131094:LQF131098 MAB131094:MAB131098 MJX131094:MJX131098 MTT131094:MTT131098 NDP131094:NDP131098 NNL131094:NNL131098 NXH131094:NXH131098 OHD131094:OHD131098 OQZ131094:OQZ131098 PAV131094:PAV131098 PKR131094:PKR131098 PUN131094:PUN131098 QEJ131094:QEJ131098 QOF131094:QOF131098 QYB131094:QYB131098 RHX131094:RHX131098 RRT131094:RRT131098 SBP131094:SBP131098 SLL131094:SLL131098 SVH131094:SVH131098 TFD131094:TFD131098 TOZ131094:TOZ131098 TYV131094:TYV131098 UIR131094:UIR131098 USN131094:USN131098 VCJ131094:VCJ131098 VMF131094:VMF131098 VWB131094:VWB131098 WFX131094:WFX131098 WPT131094:WPT131098 DH196630:DH196634 ND196630:ND196634 WZ196630:WZ196634 AGV196630:AGV196634 AQR196630:AQR196634 BAN196630:BAN196634 BKJ196630:BKJ196634 BUF196630:BUF196634 CEB196630:CEB196634 CNX196630:CNX196634 CXT196630:CXT196634 DHP196630:DHP196634 DRL196630:DRL196634 EBH196630:EBH196634 ELD196630:ELD196634 EUZ196630:EUZ196634 FEV196630:FEV196634 FOR196630:FOR196634 FYN196630:FYN196634 GIJ196630:GIJ196634 GSF196630:GSF196634 HCB196630:HCB196634 HLX196630:HLX196634 HVT196630:HVT196634 IFP196630:IFP196634 IPL196630:IPL196634 IZH196630:IZH196634 JJD196630:JJD196634 JSZ196630:JSZ196634 KCV196630:KCV196634 KMR196630:KMR196634 KWN196630:KWN196634 LGJ196630:LGJ196634 LQF196630:LQF196634 MAB196630:MAB196634 MJX196630:MJX196634 MTT196630:MTT196634 NDP196630:NDP196634 NNL196630:NNL196634 NXH196630:NXH196634 OHD196630:OHD196634 OQZ196630:OQZ196634 PAV196630:PAV196634 PKR196630:PKR196634 PUN196630:PUN196634 QEJ196630:QEJ196634 QOF196630:QOF196634 QYB196630:QYB196634 RHX196630:RHX196634 RRT196630:RRT196634 SBP196630:SBP196634 SLL196630:SLL196634 SVH196630:SVH196634 TFD196630:TFD196634 TOZ196630:TOZ196634 TYV196630:TYV196634 UIR196630:UIR196634 USN196630:USN196634 VCJ196630:VCJ196634 VMF196630:VMF196634 VWB196630:VWB196634 WFX196630:WFX196634 WPT196630:WPT196634 DH262166:DH262170 ND262166:ND262170 WZ262166:WZ262170 AGV262166:AGV262170 AQR262166:AQR262170 BAN262166:BAN262170 BKJ262166:BKJ262170 BUF262166:BUF262170 CEB262166:CEB262170 CNX262166:CNX262170 CXT262166:CXT262170 DHP262166:DHP262170 DRL262166:DRL262170 EBH262166:EBH262170 ELD262166:ELD262170 EUZ262166:EUZ262170 FEV262166:FEV262170 FOR262166:FOR262170 FYN262166:FYN262170 GIJ262166:GIJ262170 GSF262166:GSF262170 HCB262166:HCB262170 HLX262166:HLX262170 HVT262166:HVT262170 IFP262166:IFP262170 IPL262166:IPL262170 IZH262166:IZH262170 JJD262166:JJD262170 JSZ262166:JSZ262170 KCV262166:KCV262170 KMR262166:KMR262170 KWN262166:KWN262170 LGJ262166:LGJ262170 LQF262166:LQF262170 MAB262166:MAB262170 MJX262166:MJX262170 MTT262166:MTT262170 NDP262166:NDP262170 NNL262166:NNL262170 NXH262166:NXH262170 OHD262166:OHD262170 OQZ262166:OQZ262170 PAV262166:PAV262170 PKR262166:PKR262170 PUN262166:PUN262170 QEJ262166:QEJ262170 QOF262166:QOF262170 QYB262166:QYB262170 RHX262166:RHX262170 RRT262166:RRT262170 SBP262166:SBP262170 SLL262166:SLL262170 SVH262166:SVH262170 TFD262166:TFD262170 TOZ262166:TOZ262170 TYV262166:TYV262170 UIR262166:UIR262170 USN262166:USN262170 VCJ262166:VCJ262170 VMF262166:VMF262170 VWB262166:VWB262170 WFX262166:WFX262170 WPT262166:WPT262170 DH327702:DH327706 ND327702:ND327706 WZ327702:WZ327706 AGV327702:AGV327706 AQR327702:AQR327706 BAN327702:BAN327706 BKJ327702:BKJ327706 BUF327702:BUF327706 CEB327702:CEB327706 CNX327702:CNX327706 CXT327702:CXT327706 DHP327702:DHP327706 DRL327702:DRL327706 EBH327702:EBH327706 ELD327702:ELD327706 EUZ327702:EUZ327706 FEV327702:FEV327706 FOR327702:FOR327706 FYN327702:FYN327706 GIJ327702:GIJ327706 GSF327702:GSF327706 HCB327702:HCB327706 HLX327702:HLX327706 HVT327702:HVT327706 IFP327702:IFP327706 IPL327702:IPL327706 IZH327702:IZH327706 JJD327702:JJD327706 JSZ327702:JSZ327706 KCV327702:KCV327706 KMR327702:KMR327706 KWN327702:KWN327706 LGJ327702:LGJ327706 LQF327702:LQF327706 MAB327702:MAB327706 MJX327702:MJX327706 MTT327702:MTT327706 NDP327702:NDP327706 NNL327702:NNL327706 NXH327702:NXH327706 OHD327702:OHD327706 OQZ327702:OQZ327706 PAV327702:PAV327706 PKR327702:PKR327706 PUN327702:PUN327706 QEJ327702:QEJ327706 QOF327702:QOF327706 QYB327702:QYB327706 RHX327702:RHX327706 RRT327702:RRT327706 SBP327702:SBP327706 SLL327702:SLL327706 SVH327702:SVH327706 TFD327702:TFD327706 TOZ327702:TOZ327706 TYV327702:TYV327706 UIR327702:UIR327706 USN327702:USN327706 VCJ327702:VCJ327706 VMF327702:VMF327706 VWB327702:VWB327706 WFX327702:WFX327706 WPT327702:WPT327706 DH393238:DH393242 ND393238:ND393242 WZ393238:WZ393242 AGV393238:AGV393242 AQR393238:AQR393242 BAN393238:BAN393242 BKJ393238:BKJ393242 BUF393238:BUF393242 CEB393238:CEB393242 CNX393238:CNX393242 CXT393238:CXT393242 DHP393238:DHP393242 DRL393238:DRL393242 EBH393238:EBH393242 ELD393238:ELD393242 EUZ393238:EUZ393242 FEV393238:FEV393242 FOR393238:FOR393242 FYN393238:FYN393242 GIJ393238:GIJ393242 GSF393238:GSF393242 HCB393238:HCB393242 HLX393238:HLX393242 HVT393238:HVT393242 IFP393238:IFP393242 IPL393238:IPL393242 IZH393238:IZH393242 JJD393238:JJD393242 JSZ393238:JSZ393242 KCV393238:KCV393242 KMR393238:KMR393242 KWN393238:KWN393242 LGJ393238:LGJ393242 LQF393238:LQF393242 MAB393238:MAB393242 MJX393238:MJX393242 MTT393238:MTT393242 NDP393238:NDP393242 NNL393238:NNL393242 NXH393238:NXH393242 OHD393238:OHD393242 OQZ393238:OQZ393242 PAV393238:PAV393242 PKR393238:PKR393242 PUN393238:PUN393242 QEJ393238:QEJ393242 QOF393238:QOF393242 QYB393238:QYB393242 RHX393238:RHX393242 RRT393238:RRT393242 SBP393238:SBP393242 SLL393238:SLL393242 SVH393238:SVH393242 TFD393238:TFD393242 TOZ393238:TOZ393242 TYV393238:TYV393242 UIR393238:UIR393242 USN393238:USN393242 VCJ393238:VCJ393242 VMF393238:VMF393242 VWB393238:VWB393242 WFX393238:WFX393242 WPT393238:WPT393242 DH458774:DH458778 ND458774:ND458778 WZ458774:WZ458778 AGV458774:AGV458778 AQR458774:AQR458778 BAN458774:BAN458778 BKJ458774:BKJ458778 BUF458774:BUF458778 CEB458774:CEB458778 CNX458774:CNX458778 CXT458774:CXT458778 DHP458774:DHP458778 DRL458774:DRL458778 EBH458774:EBH458778 ELD458774:ELD458778 EUZ458774:EUZ458778 FEV458774:FEV458778 FOR458774:FOR458778 FYN458774:FYN458778 GIJ458774:GIJ458778 GSF458774:GSF458778 HCB458774:HCB458778 HLX458774:HLX458778 HVT458774:HVT458778 IFP458774:IFP458778 IPL458774:IPL458778 IZH458774:IZH458778 JJD458774:JJD458778 JSZ458774:JSZ458778 KCV458774:KCV458778 KMR458774:KMR458778 KWN458774:KWN458778 LGJ458774:LGJ458778 LQF458774:LQF458778 MAB458774:MAB458778 MJX458774:MJX458778 MTT458774:MTT458778 NDP458774:NDP458778 NNL458774:NNL458778 NXH458774:NXH458778 OHD458774:OHD458778 OQZ458774:OQZ458778 PAV458774:PAV458778 PKR458774:PKR458778 PUN458774:PUN458778 QEJ458774:QEJ458778 QOF458774:QOF458778 QYB458774:QYB458778 RHX458774:RHX458778 RRT458774:RRT458778 SBP458774:SBP458778 SLL458774:SLL458778 SVH458774:SVH458778 TFD458774:TFD458778 TOZ458774:TOZ458778 TYV458774:TYV458778 UIR458774:UIR458778 USN458774:USN458778 VCJ458774:VCJ458778 VMF458774:VMF458778 VWB458774:VWB458778 WFX458774:WFX458778 WPT458774:WPT458778 DH524310:DH524314 ND524310:ND524314 WZ524310:WZ524314 AGV524310:AGV524314 AQR524310:AQR524314 BAN524310:BAN524314 BKJ524310:BKJ524314 BUF524310:BUF524314 CEB524310:CEB524314 CNX524310:CNX524314 CXT524310:CXT524314 DHP524310:DHP524314 DRL524310:DRL524314 EBH524310:EBH524314 ELD524310:ELD524314 EUZ524310:EUZ524314 FEV524310:FEV524314 FOR524310:FOR524314 FYN524310:FYN524314 GIJ524310:GIJ524314 GSF524310:GSF524314 HCB524310:HCB524314 HLX524310:HLX524314 HVT524310:HVT524314 IFP524310:IFP524314 IPL524310:IPL524314 IZH524310:IZH524314 JJD524310:JJD524314 JSZ524310:JSZ524314 KCV524310:KCV524314 KMR524310:KMR524314 KWN524310:KWN524314 LGJ524310:LGJ524314 LQF524310:LQF524314 MAB524310:MAB524314 MJX524310:MJX524314 MTT524310:MTT524314 NDP524310:NDP524314 NNL524310:NNL524314 NXH524310:NXH524314 OHD524310:OHD524314 OQZ524310:OQZ524314 PAV524310:PAV524314 PKR524310:PKR524314 PUN524310:PUN524314 QEJ524310:QEJ524314 QOF524310:QOF524314 QYB524310:QYB524314 RHX524310:RHX524314 RRT524310:RRT524314 SBP524310:SBP524314 SLL524310:SLL524314 SVH524310:SVH524314 TFD524310:TFD524314 TOZ524310:TOZ524314 TYV524310:TYV524314 UIR524310:UIR524314 USN524310:USN524314 VCJ524310:VCJ524314 VMF524310:VMF524314 VWB524310:VWB524314 WFX524310:WFX524314 WPT524310:WPT524314 DH589846:DH589850 ND589846:ND589850 WZ589846:WZ589850 AGV589846:AGV589850 AQR589846:AQR589850 BAN589846:BAN589850 BKJ589846:BKJ589850 BUF589846:BUF589850 CEB589846:CEB589850 CNX589846:CNX589850 CXT589846:CXT589850 DHP589846:DHP589850 DRL589846:DRL589850 EBH589846:EBH589850 ELD589846:ELD589850 EUZ589846:EUZ589850 FEV589846:FEV589850 FOR589846:FOR589850 FYN589846:FYN589850 GIJ589846:GIJ589850 GSF589846:GSF589850 HCB589846:HCB589850 HLX589846:HLX589850 HVT589846:HVT589850 IFP589846:IFP589850 IPL589846:IPL589850 IZH589846:IZH589850 JJD589846:JJD589850 JSZ589846:JSZ589850 KCV589846:KCV589850 KMR589846:KMR589850 KWN589846:KWN589850 LGJ589846:LGJ589850 LQF589846:LQF589850 MAB589846:MAB589850 MJX589846:MJX589850 MTT589846:MTT589850 NDP589846:NDP589850 NNL589846:NNL589850 NXH589846:NXH589850 OHD589846:OHD589850 OQZ589846:OQZ589850 PAV589846:PAV589850 PKR589846:PKR589850 PUN589846:PUN589850 QEJ589846:QEJ589850 QOF589846:QOF589850 QYB589846:QYB589850 RHX589846:RHX589850 RRT589846:RRT589850 SBP589846:SBP589850 SLL589846:SLL589850 SVH589846:SVH589850 TFD589846:TFD589850 TOZ589846:TOZ589850 TYV589846:TYV589850 UIR589846:UIR589850 USN589846:USN589850 VCJ589846:VCJ589850 VMF589846:VMF589850 VWB589846:VWB589850 WFX589846:WFX589850 WPT589846:WPT589850 DH655382:DH655386 ND655382:ND655386 WZ655382:WZ655386 AGV655382:AGV655386 AQR655382:AQR655386 BAN655382:BAN655386 BKJ655382:BKJ655386 BUF655382:BUF655386 CEB655382:CEB655386 CNX655382:CNX655386 CXT655382:CXT655386 DHP655382:DHP655386 DRL655382:DRL655386 EBH655382:EBH655386 ELD655382:ELD655386 EUZ655382:EUZ655386 FEV655382:FEV655386 FOR655382:FOR655386 FYN655382:FYN655386 GIJ655382:GIJ655386 GSF655382:GSF655386 HCB655382:HCB655386 HLX655382:HLX655386 HVT655382:HVT655386 IFP655382:IFP655386 IPL655382:IPL655386 IZH655382:IZH655386 JJD655382:JJD655386 JSZ655382:JSZ655386 KCV655382:KCV655386 KMR655382:KMR655386 KWN655382:KWN655386 LGJ655382:LGJ655386 LQF655382:LQF655386 MAB655382:MAB655386 MJX655382:MJX655386 MTT655382:MTT655386 NDP655382:NDP655386 NNL655382:NNL655386 NXH655382:NXH655386 OHD655382:OHD655386 OQZ655382:OQZ655386 PAV655382:PAV655386 PKR655382:PKR655386 PUN655382:PUN655386 QEJ655382:QEJ655386 QOF655382:QOF655386 QYB655382:QYB655386 RHX655382:RHX655386 RRT655382:RRT655386 SBP655382:SBP655386 SLL655382:SLL655386 SVH655382:SVH655386 TFD655382:TFD655386 TOZ655382:TOZ655386 TYV655382:TYV655386 UIR655382:UIR655386 USN655382:USN655386 VCJ655382:VCJ655386 VMF655382:VMF655386 VWB655382:VWB655386 WFX655382:WFX655386 WPT655382:WPT655386 DH720918:DH720922 ND720918:ND720922 WZ720918:WZ720922 AGV720918:AGV720922 AQR720918:AQR720922 BAN720918:BAN720922 BKJ720918:BKJ720922 BUF720918:BUF720922 CEB720918:CEB720922 CNX720918:CNX720922 CXT720918:CXT720922 DHP720918:DHP720922 DRL720918:DRL720922 EBH720918:EBH720922 ELD720918:ELD720922 EUZ720918:EUZ720922 FEV720918:FEV720922 FOR720918:FOR720922 FYN720918:FYN720922 GIJ720918:GIJ720922 GSF720918:GSF720922 HCB720918:HCB720922 HLX720918:HLX720922 HVT720918:HVT720922 IFP720918:IFP720922 IPL720918:IPL720922 IZH720918:IZH720922 JJD720918:JJD720922 JSZ720918:JSZ720922 KCV720918:KCV720922 KMR720918:KMR720922 KWN720918:KWN720922 LGJ720918:LGJ720922 LQF720918:LQF720922 MAB720918:MAB720922 MJX720918:MJX720922 MTT720918:MTT720922 NDP720918:NDP720922 NNL720918:NNL720922 NXH720918:NXH720922 OHD720918:OHD720922 OQZ720918:OQZ720922 PAV720918:PAV720922 PKR720918:PKR720922 PUN720918:PUN720922 QEJ720918:QEJ720922 QOF720918:QOF720922 QYB720918:QYB720922 RHX720918:RHX720922 RRT720918:RRT720922 SBP720918:SBP720922 SLL720918:SLL720922 SVH720918:SVH720922 TFD720918:TFD720922 TOZ720918:TOZ720922 TYV720918:TYV720922 UIR720918:UIR720922 USN720918:USN720922 VCJ720918:VCJ720922 VMF720918:VMF720922 VWB720918:VWB720922 WFX720918:WFX720922 WPT720918:WPT720922 DH786454:DH786458 ND786454:ND786458 WZ786454:WZ786458 AGV786454:AGV786458 AQR786454:AQR786458 BAN786454:BAN786458 BKJ786454:BKJ786458 BUF786454:BUF786458 CEB786454:CEB786458 CNX786454:CNX786458 CXT786454:CXT786458 DHP786454:DHP786458 DRL786454:DRL786458 EBH786454:EBH786458 ELD786454:ELD786458 EUZ786454:EUZ786458 FEV786454:FEV786458 FOR786454:FOR786458 FYN786454:FYN786458 GIJ786454:GIJ786458 GSF786454:GSF786458 HCB786454:HCB786458 HLX786454:HLX786458 HVT786454:HVT786458 IFP786454:IFP786458 IPL786454:IPL786458 IZH786454:IZH786458 JJD786454:JJD786458 JSZ786454:JSZ786458 KCV786454:KCV786458 KMR786454:KMR786458 KWN786454:KWN786458 LGJ786454:LGJ786458 LQF786454:LQF786458 MAB786454:MAB786458 MJX786454:MJX786458 MTT786454:MTT786458 NDP786454:NDP786458 NNL786454:NNL786458 NXH786454:NXH786458 OHD786454:OHD786458 OQZ786454:OQZ786458 PAV786454:PAV786458 PKR786454:PKR786458 PUN786454:PUN786458 QEJ786454:QEJ786458 QOF786454:QOF786458 QYB786454:QYB786458 RHX786454:RHX786458 RRT786454:RRT786458 SBP786454:SBP786458 SLL786454:SLL786458 SVH786454:SVH786458 TFD786454:TFD786458 TOZ786454:TOZ786458 TYV786454:TYV786458 UIR786454:UIR786458 USN786454:USN786458 VCJ786454:VCJ786458 VMF786454:VMF786458 VWB786454:VWB786458 WFX786454:WFX786458 WPT786454:WPT786458 DH851990:DH851994 ND851990:ND851994 WZ851990:WZ851994 AGV851990:AGV851994 AQR851990:AQR851994 BAN851990:BAN851994 BKJ851990:BKJ851994 BUF851990:BUF851994 CEB851990:CEB851994 CNX851990:CNX851994 CXT851990:CXT851994 DHP851990:DHP851994 DRL851990:DRL851994 EBH851990:EBH851994 ELD851990:ELD851994 EUZ851990:EUZ851994 FEV851990:FEV851994 FOR851990:FOR851994 FYN851990:FYN851994 GIJ851990:GIJ851994 GSF851990:GSF851994 HCB851990:HCB851994 HLX851990:HLX851994 HVT851990:HVT851994 IFP851990:IFP851994 IPL851990:IPL851994 IZH851990:IZH851994 JJD851990:JJD851994 JSZ851990:JSZ851994 KCV851990:KCV851994 KMR851990:KMR851994 KWN851990:KWN851994 LGJ851990:LGJ851994 LQF851990:LQF851994 MAB851990:MAB851994 MJX851990:MJX851994 MTT851990:MTT851994 NDP851990:NDP851994 NNL851990:NNL851994 NXH851990:NXH851994 OHD851990:OHD851994 OQZ851990:OQZ851994 PAV851990:PAV851994 PKR851990:PKR851994 PUN851990:PUN851994 QEJ851990:QEJ851994 QOF851990:QOF851994 QYB851990:QYB851994 RHX851990:RHX851994 RRT851990:RRT851994 SBP851990:SBP851994 SLL851990:SLL851994 SVH851990:SVH851994 TFD851990:TFD851994 TOZ851990:TOZ851994 TYV851990:TYV851994 UIR851990:UIR851994 USN851990:USN851994 VCJ851990:VCJ851994 VMF851990:VMF851994 VWB851990:VWB851994 WFX851990:WFX851994 WPT851990:WPT851994 DH917526:DH917530 ND917526:ND917530 WZ917526:WZ917530 AGV917526:AGV917530 AQR917526:AQR917530 BAN917526:BAN917530 BKJ917526:BKJ917530 BUF917526:BUF917530 CEB917526:CEB917530 CNX917526:CNX917530 CXT917526:CXT917530 DHP917526:DHP917530 DRL917526:DRL917530 EBH917526:EBH917530 ELD917526:ELD917530 EUZ917526:EUZ917530 FEV917526:FEV917530 FOR917526:FOR917530 FYN917526:FYN917530 GIJ917526:GIJ917530 GSF917526:GSF917530 HCB917526:HCB917530 HLX917526:HLX917530 HVT917526:HVT917530 IFP917526:IFP917530 IPL917526:IPL917530 IZH917526:IZH917530 JJD917526:JJD917530 JSZ917526:JSZ917530 KCV917526:KCV917530 KMR917526:KMR917530 KWN917526:KWN917530 LGJ917526:LGJ917530 LQF917526:LQF917530 MAB917526:MAB917530 MJX917526:MJX917530 MTT917526:MTT917530 NDP917526:NDP917530 NNL917526:NNL917530 NXH917526:NXH917530 OHD917526:OHD917530 OQZ917526:OQZ917530 PAV917526:PAV917530 PKR917526:PKR917530 PUN917526:PUN917530 QEJ917526:QEJ917530 QOF917526:QOF917530 QYB917526:QYB917530 RHX917526:RHX917530 RRT917526:RRT917530 SBP917526:SBP917530 SLL917526:SLL917530 SVH917526:SVH917530 TFD917526:TFD917530 TOZ917526:TOZ917530 TYV917526:TYV917530 UIR917526:UIR917530 USN917526:USN917530 VCJ917526:VCJ917530 VMF917526:VMF917530 VWB917526:VWB917530 WFX917526:WFX917530 WPT917526:WPT917530 DH983062:DH983066 ND983062:ND983066 WZ983062:WZ983066 AGV983062:AGV983066 AQR983062:AQR983066 BAN983062:BAN983066 BKJ983062:BKJ983066 BUF983062:BUF983066 CEB983062:CEB983066 CNX983062:CNX983066 CXT983062:CXT983066 DHP983062:DHP983066 DRL983062:DRL983066 EBH983062:EBH983066 ELD983062:ELD983066 EUZ983062:EUZ983066 FEV983062:FEV983066 FOR983062:FOR983066 FYN983062:FYN983066 GIJ983062:GIJ983066 GSF983062:GSF983066 HCB983062:HCB983066 HLX983062:HLX983066 HVT983062:HVT983066 IFP983062:IFP983066 IPL983062:IPL983066 IZH983062:IZH983066 JJD983062:JJD983066 JSZ983062:JSZ983066 KCV983062:KCV983066 KMR983062:KMR983066 KWN983062:KWN983066 LGJ983062:LGJ983066 LQF983062:LQF983066 MAB983062:MAB983066 MJX983062:MJX983066 MTT983062:MTT983066 NDP983062:NDP983066 NNL983062:NNL983066 NXH983062:NXH983066 OHD983062:OHD983066 OQZ983062:OQZ983066 PAV983062:PAV983066 PKR983062:PKR983066 PUN983062:PUN983066 QEJ983062:QEJ983066 QOF983062:QOF983066 QYB983062:QYB983066 RHX983062:RHX983066 RRT983062:RRT983066 SBP983062:SBP983066 SLL983062:SLL983066 SVH983062:SVH983066 TFD983062:TFD983066 TOZ983062:TOZ983066 TYV983062:TYV983066 UIR983062:UIR983066 USN983062:USN983066 VCJ983062:VCJ983066 VMF983062:VMF983066 VWB983062:VWB983066 WFX983062:WFX983066 WPT983062:WPT983066 DF29:DF30 NB29:NB30 WX29:WX30 AGT29:AGT30 AQP29:AQP30 BAL29:BAL30 BKH29:BKH30 BUD29:BUD30 CDZ29:CDZ30 CNV29:CNV30 CXR29:CXR30 DHN29:DHN30 DRJ29:DRJ30 EBF29:EBF30 ELB29:ELB30 EUX29:EUX30 FET29:FET30 FOP29:FOP30 FYL29:FYL30 GIH29:GIH30 GSD29:GSD30 HBZ29:HBZ30 HLV29:HLV30 HVR29:HVR30 IFN29:IFN30 IPJ29:IPJ30 IZF29:IZF30 JJB29:JJB30 JSX29:JSX30 KCT29:KCT30 KMP29:KMP30 KWL29:KWL30 LGH29:LGH30 LQD29:LQD30 LZZ29:LZZ30 MJV29:MJV30 MTR29:MTR30 NDN29:NDN30 NNJ29:NNJ30 NXF29:NXF30 OHB29:OHB30 OQX29:OQX30 PAT29:PAT30 PKP29:PKP30 PUL29:PUL30 QEH29:QEH30 QOD29:QOD30 QXZ29:QXZ30 RHV29:RHV30 RRR29:RRR30 SBN29:SBN30 SLJ29:SLJ30 SVF29:SVF30 TFB29:TFB30 TOX29:TOX30 TYT29:TYT30 UIP29:UIP30 USL29:USL30 VCH29:VCH30 VMD29:VMD30 VVZ29:VVZ30 WFV29:WFV30 WPR29:WPR30 DF65567:DF65568 NB65567:NB65568 WX65567:WX65568 AGT65567:AGT65568 AQP65567:AQP65568 BAL65567:BAL65568 BKH65567:BKH65568 BUD65567:BUD65568 CDZ65567:CDZ65568 CNV65567:CNV65568 CXR65567:CXR65568 DHN65567:DHN65568 DRJ65567:DRJ65568 EBF65567:EBF65568 ELB65567:ELB65568 EUX65567:EUX65568 FET65567:FET65568 FOP65567:FOP65568 FYL65567:FYL65568 GIH65567:GIH65568 GSD65567:GSD65568 HBZ65567:HBZ65568 HLV65567:HLV65568 HVR65567:HVR65568 IFN65567:IFN65568 IPJ65567:IPJ65568 IZF65567:IZF65568 JJB65567:JJB65568 JSX65567:JSX65568 KCT65567:KCT65568 KMP65567:KMP65568 KWL65567:KWL65568 LGH65567:LGH65568 LQD65567:LQD65568 LZZ65567:LZZ65568 MJV65567:MJV65568 MTR65567:MTR65568 NDN65567:NDN65568 NNJ65567:NNJ65568 NXF65567:NXF65568 OHB65567:OHB65568 OQX65567:OQX65568 PAT65567:PAT65568 PKP65567:PKP65568 PUL65567:PUL65568 QEH65567:QEH65568 QOD65567:QOD65568 QXZ65567:QXZ65568 RHV65567:RHV65568 RRR65567:RRR65568 SBN65567:SBN65568 SLJ65567:SLJ65568 SVF65567:SVF65568 TFB65567:TFB65568 TOX65567:TOX65568 TYT65567:TYT65568 UIP65567:UIP65568 USL65567:USL65568 VCH65567:VCH65568 VMD65567:VMD65568 VVZ65567:VVZ65568 WFV65567:WFV65568 WPR65567:WPR65568 DF131103:DF131104 NB131103:NB131104 WX131103:WX131104 AGT131103:AGT131104 AQP131103:AQP131104 BAL131103:BAL131104 BKH131103:BKH131104 BUD131103:BUD131104 CDZ131103:CDZ131104 CNV131103:CNV131104 CXR131103:CXR131104 DHN131103:DHN131104 DRJ131103:DRJ131104 EBF131103:EBF131104 ELB131103:ELB131104 EUX131103:EUX131104 FET131103:FET131104 FOP131103:FOP131104 FYL131103:FYL131104 GIH131103:GIH131104 GSD131103:GSD131104 HBZ131103:HBZ131104 HLV131103:HLV131104 HVR131103:HVR131104 IFN131103:IFN131104 IPJ131103:IPJ131104 IZF131103:IZF131104 JJB131103:JJB131104 JSX131103:JSX131104 KCT131103:KCT131104 KMP131103:KMP131104 KWL131103:KWL131104 LGH131103:LGH131104 LQD131103:LQD131104 LZZ131103:LZZ131104 MJV131103:MJV131104 MTR131103:MTR131104 NDN131103:NDN131104 NNJ131103:NNJ131104 NXF131103:NXF131104 OHB131103:OHB131104 OQX131103:OQX131104 PAT131103:PAT131104 PKP131103:PKP131104 PUL131103:PUL131104 QEH131103:QEH131104 QOD131103:QOD131104 QXZ131103:QXZ131104 RHV131103:RHV131104 RRR131103:RRR131104 SBN131103:SBN131104 SLJ131103:SLJ131104 SVF131103:SVF131104 TFB131103:TFB131104 TOX131103:TOX131104 TYT131103:TYT131104 UIP131103:UIP131104 USL131103:USL131104 VCH131103:VCH131104 VMD131103:VMD131104 VVZ131103:VVZ131104 WFV131103:WFV131104 WPR131103:WPR131104 DF196639:DF196640 NB196639:NB196640 WX196639:WX196640 AGT196639:AGT196640 AQP196639:AQP196640 BAL196639:BAL196640 BKH196639:BKH196640 BUD196639:BUD196640 CDZ196639:CDZ196640 CNV196639:CNV196640 CXR196639:CXR196640 DHN196639:DHN196640 DRJ196639:DRJ196640 EBF196639:EBF196640 ELB196639:ELB196640 EUX196639:EUX196640 FET196639:FET196640 FOP196639:FOP196640 FYL196639:FYL196640 GIH196639:GIH196640 GSD196639:GSD196640 HBZ196639:HBZ196640 HLV196639:HLV196640 HVR196639:HVR196640 IFN196639:IFN196640 IPJ196639:IPJ196640 IZF196639:IZF196640 JJB196639:JJB196640 JSX196639:JSX196640 KCT196639:KCT196640 KMP196639:KMP196640 KWL196639:KWL196640 LGH196639:LGH196640 LQD196639:LQD196640 LZZ196639:LZZ196640 MJV196639:MJV196640 MTR196639:MTR196640 NDN196639:NDN196640 NNJ196639:NNJ196640 NXF196639:NXF196640 OHB196639:OHB196640 OQX196639:OQX196640 PAT196639:PAT196640 PKP196639:PKP196640 PUL196639:PUL196640 QEH196639:QEH196640 QOD196639:QOD196640 QXZ196639:QXZ196640 RHV196639:RHV196640 RRR196639:RRR196640 SBN196639:SBN196640 SLJ196639:SLJ196640 SVF196639:SVF196640 TFB196639:TFB196640 TOX196639:TOX196640 TYT196639:TYT196640 UIP196639:UIP196640 USL196639:USL196640 VCH196639:VCH196640 VMD196639:VMD196640 VVZ196639:VVZ196640 WFV196639:WFV196640 WPR196639:WPR196640 DF262175:DF262176 NB262175:NB262176 WX262175:WX262176 AGT262175:AGT262176 AQP262175:AQP262176 BAL262175:BAL262176 BKH262175:BKH262176 BUD262175:BUD262176 CDZ262175:CDZ262176 CNV262175:CNV262176 CXR262175:CXR262176 DHN262175:DHN262176 DRJ262175:DRJ262176 EBF262175:EBF262176 ELB262175:ELB262176 EUX262175:EUX262176 FET262175:FET262176 FOP262175:FOP262176 FYL262175:FYL262176 GIH262175:GIH262176 GSD262175:GSD262176 HBZ262175:HBZ262176 HLV262175:HLV262176 HVR262175:HVR262176 IFN262175:IFN262176 IPJ262175:IPJ262176 IZF262175:IZF262176 JJB262175:JJB262176 JSX262175:JSX262176 KCT262175:KCT262176 KMP262175:KMP262176 KWL262175:KWL262176 LGH262175:LGH262176 LQD262175:LQD262176 LZZ262175:LZZ262176 MJV262175:MJV262176 MTR262175:MTR262176 NDN262175:NDN262176 NNJ262175:NNJ262176 NXF262175:NXF262176 OHB262175:OHB262176 OQX262175:OQX262176 PAT262175:PAT262176 PKP262175:PKP262176 PUL262175:PUL262176 QEH262175:QEH262176 QOD262175:QOD262176 QXZ262175:QXZ262176 RHV262175:RHV262176 RRR262175:RRR262176 SBN262175:SBN262176 SLJ262175:SLJ262176 SVF262175:SVF262176 TFB262175:TFB262176 TOX262175:TOX262176 TYT262175:TYT262176 UIP262175:UIP262176 USL262175:USL262176 VCH262175:VCH262176 VMD262175:VMD262176 VVZ262175:VVZ262176 WFV262175:WFV262176 WPR262175:WPR262176 DF327711:DF327712 NB327711:NB327712 WX327711:WX327712 AGT327711:AGT327712 AQP327711:AQP327712 BAL327711:BAL327712 BKH327711:BKH327712 BUD327711:BUD327712 CDZ327711:CDZ327712 CNV327711:CNV327712 CXR327711:CXR327712 DHN327711:DHN327712 DRJ327711:DRJ327712 EBF327711:EBF327712 ELB327711:ELB327712 EUX327711:EUX327712 FET327711:FET327712 FOP327711:FOP327712 FYL327711:FYL327712 GIH327711:GIH327712 GSD327711:GSD327712 HBZ327711:HBZ327712 HLV327711:HLV327712 HVR327711:HVR327712 IFN327711:IFN327712 IPJ327711:IPJ327712 IZF327711:IZF327712 JJB327711:JJB327712 JSX327711:JSX327712 KCT327711:KCT327712 KMP327711:KMP327712 KWL327711:KWL327712 LGH327711:LGH327712 LQD327711:LQD327712 LZZ327711:LZZ327712 MJV327711:MJV327712 MTR327711:MTR327712 NDN327711:NDN327712 NNJ327711:NNJ327712 NXF327711:NXF327712 OHB327711:OHB327712 OQX327711:OQX327712 PAT327711:PAT327712 PKP327711:PKP327712 PUL327711:PUL327712 QEH327711:QEH327712 QOD327711:QOD327712 QXZ327711:QXZ327712 RHV327711:RHV327712 RRR327711:RRR327712 SBN327711:SBN327712 SLJ327711:SLJ327712 SVF327711:SVF327712 TFB327711:TFB327712 TOX327711:TOX327712 TYT327711:TYT327712 UIP327711:UIP327712 USL327711:USL327712 VCH327711:VCH327712 VMD327711:VMD327712 VVZ327711:VVZ327712 WFV327711:WFV327712 WPR327711:WPR327712 DF393247:DF393248 NB393247:NB393248 WX393247:WX393248 AGT393247:AGT393248 AQP393247:AQP393248 BAL393247:BAL393248 BKH393247:BKH393248 BUD393247:BUD393248 CDZ393247:CDZ393248 CNV393247:CNV393248 CXR393247:CXR393248 DHN393247:DHN393248 DRJ393247:DRJ393248 EBF393247:EBF393248 ELB393247:ELB393248 EUX393247:EUX393248 FET393247:FET393248 FOP393247:FOP393248 FYL393247:FYL393248 GIH393247:GIH393248 GSD393247:GSD393248 HBZ393247:HBZ393248 HLV393247:HLV393248 HVR393247:HVR393248 IFN393247:IFN393248 IPJ393247:IPJ393248 IZF393247:IZF393248 JJB393247:JJB393248 JSX393247:JSX393248 KCT393247:KCT393248 KMP393247:KMP393248 KWL393247:KWL393248 LGH393247:LGH393248 LQD393247:LQD393248 LZZ393247:LZZ393248 MJV393247:MJV393248 MTR393247:MTR393248 NDN393247:NDN393248 NNJ393247:NNJ393248 NXF393247:NXF393248 OHB393247:OHB393248 OQX393247:OQX393248 PAT393247:PAT393248 PKP393247:PKP393248 PUL393247:PUL393248 QEH393247:QEH393248 QOD393247:QOD393248 QXZ393247:QXZ393248 RHV393247:RHV393248 RRR393247:RRR393248 SBN393247:SBN393248 SLJ393247:SLJ393248 SVF393247:SVF393248 TFB393247:TFB393248 TOX393247:TOX393248 TYT393247:TYT393248 UIP393247:UIP393248 USL393247:USL393248 VCH393247:VCH393248 VMD393247:VMD393248 VVZ393247:VVZ393248 WFV393247:WFV393248 WPR393247:WPR393248 DF458783:DF458784 NB458783:NB458784 WX458783:WX458784 AGT458783:AGT458784 AQP458783:AQP458784 BAL458783:BAL458784 BKH458783:BKH458784 BUD458783:BUD458784 CDZ458783:CDZ458784 CNV458783:CNV458784 CXR458783:CXR458784 DHN458783:DHN458784 DRJ458783:DRJ458784 EBF458783:EBF458784 ELB458783:ELB458784 EUX458783:EUX458784 FET458783:FET458784 FOP458783:FOP458784 FYL458783:FYL458784 GIH458783:GIH458784 GSD458783:GSD458784 HBZ458783:HBZ458784 HLV458783:HLV458784 HVR458783:HVR458784 IFN458783:IFN458784 IPJ458783:IPJ458784 IZF458783:IZF458784 JJB458783:JJB458784 JSX458783:JSX458784 KCT458783:KCT458784 KMP458783:KMP458784 KWL458783:KWL458784 LGH458783:LGH458784 LQD458783:LQD458784 LZZ458783:LZZ458784 MJV458783:MJV458784 MTR458783:MTR458784 NDN458783:NDN458784 NNJ458783:NNJ458784 NXF458783:NXF458784 OHB458783:OHB458784 OQX458783:OQX458784 PAT458783:PAT458784 PKP458783:PKP458784 PUL458783:PUL458784 QEH458783:QEH458784 QOD458783:QOD458784 QXZ458783:QXZ458784 RHV458783:RHV458784 RRR458783:RRR458784 SBN458783:SBN458784 SLJ458783:SLJ458784 SVF458783:SVF458784 TFB458783:TFB458784 TOX458783:TOX458784 TYT458783:TYT458784 UIP458783:UIP458784 USL458783:USL458784 VCH458783:VCH458784 VMD458783:VMD458784 VVZ458783:VVZ458784 WFV458783:WFV458784 WPR458783:WPR458784 DF524319:DF524320 NB524319:NB524320 WX524319:WX524320 AGT524319:AGT524320 AQP524319:AQP524320 BAL524319:BAL524320 BKH524319:BKH524320 BUD524319:BUD524320 CDZ524319:CDZ524320 CNV524319:CNV524320 CXR524319:CXR524320 DHN524319:DHN524320 DRJ524319:DRJ524320 EBF524319:EBF524320 ELB524319:ELB524320 EUX524319:EUX524320 FET524319:FET524320 FOP524319:FOP524320 FYL524319:FYL524320 GIH524319:GIH524320 GSD524319:GSD524320 HBZ524319:HBZ524320 HLV524319:HLV524320 HVR524319:HVR524320 IFN524319:IFN524320 IPJ524319:IPJ524320 IZF524319:IZF524320 JJB524319:JJB524320 JSX524319:JSX524320 KCT524319:KCT524320 KMP524319:KMP524320 KWL524319:KWL524320 LGH524319:LGH524320 LQD524319:LQD524320 LZZ524319:LZZ524320 MJV524319:MJV524320 MTR524319:MTR524320 NDN524319:NDN524320 NNJ524319:NNJ524320 NXF524319:NXF524320 OHB524319:OHB524320 OQX524319:OQX524320 PAT524319:PAT524320 PKP524319:PKP524320 PUL524319:PUL524320 QEH524319:QEH524320 QOD524319:QOD524320 QXZ524319:QXZ524320 RHV524319:RHV524320 RRR524319:RRR524320 SBN524319:SBN524320 SLJ524319:SLJ524320 SVF524319:SVF524320 TFB524319:TFB524320 TOX524319:TOX524320 TYT524319:TYT524320 UIP524319:UIP524320 USL524319:USL524320 VCH524319:VCH524320 VMD524319:VMD524320 VVZ524319:VVZ524320 WFV524319:WFV524320 WPR524319:WPR524320 DF589855:DF589856 NB589855:NB589856 WX589855:WX589856 AGT589855:AGT589856 AQP589855:AQP589856 BAL589855:BAL589856 BKH589855:BKH589856 BUD589855:BUD589856 CDZ589855:CDZ589856 CNV589855:CNV589856 CXR589855:CXR589856 DHN589855:DHN589856 DRJ589855:DRJ589856 EBF589855:EBF589856 ELB589855:ELB589856 EUX589855:EUX589856 FET589855:FET589856 FOP589855:FOP589856 FYL589855:FYL589856 GIH589855:GIH589856 GSD589855:GSD589856 HBZ589855:HBZ589856 HLV589855:HLV589856 HVR589855:HVR589856 IFN589855:IFN589856 IPJ589855:IPJ589856 IZF589855:IZF589856 JJB589855:JJB589856 JSX589855:JSX589856 KCT589855:KCT589856 KMP589855:KMP589856 KWL589855:KWL589856 LGH589855:LGH589856 LQD589855:LQD589856 LZZ589855:LZZ589856 MJV589855:MJV589856 MTR589855:MTR589856 NDN589855:NDN589856 NNJ589855:NNJ589856 NXF589855:NXF589856 OHB589855:OHB589856 OQX589855:OQX589856 PAT589855:PAT589856 PKP589855:PKP589856 PUL589855:PUL589856 QEH589855:QEH589856 QOD589855:QOD589856 QXZ589855:QXZ589856 RHV589855:RHV589856 RRR589855:RRR589856 SBN589855:SBN589856 SLJ589855:SLJ589856 SVF589855:SVF589856 TFB589855:TFB589856 TOX589855:TOX589856 TYT589855:TYT589856 UIP589855:UIP589856 USL589855:USL589856 VCH589855:VCH589856 VMD589855:VMD589856 VVZ589855:VVZ589856 WFV589855:WFV589856 WPR589855:WPR589856 DF655391:DF655392 NB655391:NB655392 WX655391:WX655392 AGT655391:AGT655392 AQP655391:AQP655392 BAL655391:BAL655392 BKH655391:BKH655392 BUD655391:BUD655392 CDZ655391:CDZ655392 CNV655391:CNV655392 CXR655391:CXR655392 DHN655391:DHN655392 DRJ655391:DRJ655392 EBF655391:EBF655392 ELB655391:ELB655392 EUX655391:EUX655392 FET655391:FET655392 FOP655391:FOP655392 FYL655391:FYL655392 GIH655391:GIH655392 GSD655391:GSD655392 HBZ655391:HBZ655392 HLV655391:HLV655392 HVR655391:HVR655392 IFN655391:IFN655392 IPJ655391:IPJ655392 IZF655391:IZF655392 JJB655391:JJB655392 JSX655391:JSX655392 KCT655391:KCT655392 KMP655391:KMP655392 KWL655391:KWL655392 LGH655391:LGH655392 LQD655391:LQD655392 LZZ655391:LZZ655392 MJV655391:MJV655392 MTR655391:MTR655392 NDN655391:NDN655392 NNJ655391:NNJ655392 NXF655391:NXF655392 OHB655391:OHB655392 OQX655391:OQX655392 PAT655391:PAT655392 PKP655391:PKP655392 PUL655391:PUL655392 QEH655391:QEH655392 QOD655391:QOD655392 QXZ655391:QXZ655392 RHV655391:RHV655392 RRR655391:RRR655392 SBN655391:SBN655392 SLJ655391:SLJ655392 SVF655391:SVF655392 TFB655391:TFB655392 TOX655391:TOX655392 TYT655391:TYT655392 UIP655391:UIP655392 USL655391:USL655392 VCH655391:VCH655392 VMD655391:VMD655392 VVZ655391:VVZ655392 WFV655391:WFV655392 WPR655391:WPR655392 DF720927:DF720928 NB720927:NB720928 WX720927:WX720928 AGT720927:AGT720928 AQP720927:AQP720928 BAL720927:BAL720928 BKH720927:BKH720928 BUD720927:BUD720928 CDZ720927:CDZ720928 CNV720927:CNV720928 CXR720927:CXR720928 DHN720927:DHN720928 DRJ720927:DRJ720928 EBF720927:EBF720928 ELB720927:ELB720928 EUX720927:EUX720928 FET720927:FET720928 FOP720927:FOP720928 FYL720927:FYL720928 GIH720927:GIH720928 GSD720927:GSD720928 HBZ720927:HBZ720928 HLV720927:HLV720928 HVR720927:HVR720928 IFN720927:IFN720928 IPJ720927:IPJ720928 IZF720927:IZF720928 JJB720927:JJB720928 JSX720927:JSX720928 KCT720927:KCT720928 KMP720927:KMP720928 KWL720927:KWL720928 LGH720927:LGH720928 LQD720927:LQD720928 LZZ720927:LZZ720928 MJV720927:MJV720928 MTR720927:MTR720928 NDN720927:NDN720928 NNJ720927:NNJ720928 NXF720927:NXF720928 OHB720927:OHB720928 OQX720927:OQX720928 PAT720927:PAT720928 PKP720927:PKP720928 PUL720927:PUL720928 QEH720927:QEH720928 QOD720927:QOD720928 QXZ720927:QXZ720928 RHV720927:RHV720928 RRR720927:RRR720928 SBN720927:SBN720928 SLJ720927:SLJ720928 SVF720927:SVF720928 TFB720927:TFB720928 TOX720927:TOX720928 TYT720927:TYT720928 UIP720927:UIP720928 USL720927:USL720928 VCH720927:VCH720928 VMD720927:VMD720928 VVZ720927:VVZ720928 WFV720927:WFV720928 WPR720927:WPR720928 DF786463:DF786464 NB786463:NB786464 WX786463:WX786464 AGT786463:AGT786464 AQP786463:AQP786464 BAL786463:BAL786464 BKH786463:BKH786464 BUD786463:BUD786464 CDZ786463:CDZ786464 CNV786463:CNV786464 CXR786463:CXR786464 DHN786463:DHN786464 DRJ786463:DRJ786464 EBF786463:EBF786464 ELB786463:ELB786464 EUX786463:EUX786464 FET786463:FET786464 FOP786463:FOP786464 FYL786463:FYL786464 GIH786463:GIH786464 GSD786463:GSD786464 HBZ786463:HBZ786464 HLV786463:HLV786464 HVR786463:HVR786464 IFN786463:IFN786464 IPJ786463:IPJ786464 IZF786463:IZF786464 JJB786463:JJB786464 JSX786463:JSX786464 KCT786463:KCT786464 KMP786463:KMP786464 KWL786463:KWL786464 LGH786463:LGH786464 LQD786463:LQD786464 LZZ786463:LZZ786464 MJV786463:MJV786464 MTR786463:MTR786464 NDN786463:NDN786464 NNJ786463:NNJ786464 NXF786463:NXF786464 OHB786463:OHB786464 OQX786463:OQX786464 PAT786463:PAT786464 PKP786463:PKP786464 PUL786463:PUL786464 QEH786463:QEH786464 QOD786463:QOD786464 QXZ786463:QXZ786464 RHV786463:RHV786464 RRR786463:RRR786464 SBN786463:SBN786464 SLJ786463:SLJ786464 SVF786463:SVF786464 TFB786463:TFB786464 TOX786463:TOX786464 TYT786463:TYT786464 UIP786463:UIP786464 USL786463:USL786464 VCH786463:VCH786464 VMD786463:VMD786464 VVZ786463:VVZ786464 WFV786463:WFV786464 WPR786463:WPR786464 DF851999:DF852000 NB851999:NB852000 WX851999:WX852000 AGT851999:AGT852000 AQP851999:AQP852000 BAL851999:BAL852000 BKH851999:BKH852000 BUD851999:BUD852000 CDZ851999:CDZ852000 CNV851999:CNV852000 CXR851999:CXR852000 DHN851999:DHN852000 DRJ851999:DRJ852000 EBF851999:EBF852000 ELB851999:ELB852000 EUX851999:EUX852000 FET851999:FET852000 FOP851999:FOP852000 FYL851999:FYL852000 GIH851999:GIH852000 GSD851999:GSD852000 HBZ851999:HBZ852000 HLV851999:HLV852000 HVR851999:HVR852000 IFN851999:IFN852000 IPJ851999:IPJ852000 IZF851999:IZF852000 JJB851999:JJB852000 JSX851999:JSX852000 KCT851999:KCT852000 KMP851999:KMP852000 KWL851999:KWL852000 LGH851999:LGH852000 LQD851999:LQD852000 LZZ851999:LZZ852000 MJV851999:MJV852000 MTR851999:MTR852000 NDN851999:NDN852000 NNJ851999:NNJ852000 NXF851999:NXF852000 OHB851999:OHB852000 OQX851999:OQX852000 PAT851999:PAT852000 PKP851999:PKP852000 PUL851999:PUL852000 QEH851999:QEH852000 QOD851999:QOD852000 QXZ851999:QXZ852000 RHV851999:RHV852000 RRR851999:RRR852000 SBN851999:SBN852000 SLJ851999:SLJ852000 SVF851999:SVF852000 TFB851999:TFB852000 TOX851999:TOX852000 TYT851999:TYT852000 UIP851999:UIP852000 USL851999:USL852000 VCH851999:VCH852000 VMD851999:VMD852000 VVZ851999:VVZ852000 WFV851999:WFV852000 WPR851999:WPR852000 DF917535:DF917536 NB917535:NB917536 WX917535:WX917536 AGT917535:AGT917536 AQP917535:AQP917536 BAL917535:BAL917536 BKH917535:BKH917536 BUD917535:BUD917536 CDZ917535:CDZ917536 CNV917535:CNV917536 CXR917535:CXR917536 DHN917535:DHN917536 DRJ917535:DRJ917536 EBF917535:EBF917536 ELB917535:ELB917536 EUX917535:EUX917536 FET917535:FET917536 FOP917535:FOP917536 FYL917535:FYL917536 GIH917535:GIH917536 GSD917535:GSD917536 HBZ917535:HBZ917536 HLV917535:HLV917536 HVR917535:HVR917536 IFN917535:IFN917536 IPJ917535:IPJ917536 IZF917535:IZF917536 JJB917535:JJB917536 JSX917535:JSX917536 KCT917535:KCT917536 KMP917535:KMP917536 KWL917535:KWL917536 LGH917535:LGH917536 LQD917535:LQD917536 LZZ917535:LZZ917536 MJV917535:MJV917536 MTR917535:MTR917536 NDN917535:NDN917536 NNJ917535:NNJ917536 NXF917535:NXF917536 OHB917535:OHB917536 OQX917535:OQX917536 PAT917535:PAT917536 PKP917535:PKP917536 PUL917535:PUL917536 QEH917535:QEH917536 QOD917535:QOD917536 QXZ917535:QXZ917536 RHV917535:RHV917536 RRR917535:RRR917536 SBN917535:SBN917536 SLJ917535:SLJ917536 SVF917535:SVF917536 TFB917535:TFB917536 TOX917535:TOX917536 TYT917535:TYT917536 UIP917535:UIP917536 USL917535:USL917536 VCH917535:VCH917536 VMD917535:VMD917536 VVZ917535:VVZ917536 WFV917535:WFV917536 WPR917535:WPR917536 DF983071:DF983072 NB983071:NB983072 WX983071:WX983072 AGT983071:AGT983072 AQP983071:AQP983072 BAL983071:BAL983072 BKH983071:BKH983072 BUD983071:BUD983072 CDZ983071:CDZ983072 CNV983071:CNV983072 CXR983071:CXR983072 DHN983071:DHN983072 DRJ983071:DRJ983072 EBF983071:EBF983072 ELB983071:ELB983072 EUX983071:EUX983072 FET983071:FET983072 FOP983071:FOP983072 FYL983071:FYL983072 GIH983071:GIH983072 GSD983071:GSD983072 HBZ983071:HBZ983072 HLV983071:HLV983072 HVR983071:HVR983072 IFN983071:IFN983072 IPJ983071:IPJ983072 IZF983071:IZF983072 JJB983071:JJB983072 JSX983071:JSX983072 KCT983071:KCT983072 KMP983071:KMP983072 KWL983071:KWL983072 LGH983071:LGH983072 LQD983071:LQD983072 LZZ983071:LZZ983072 MJV983071:MJV983072 MTR983071:MTR983072 NDN983071:NDN983072 NNJ983071:NNJ983072 NXF983071:NXF983072 OHB983071:OHB983072 OQX983071:OQX983072 PAT983071:PAT983072 PKP983071:PKP983072 PUL983071:PUL983072 QEH983071:QEH983072 QOD983071:QOD983072 QXZ983071:QXZ983072 RHV983071:RHV983072 RRR983071:RRR983072 SBN983071:SBN983072 SLJ983071:SLJ983072 SVF983071:SVF983072 TFB983071:TFB983072 TOX983071:TOX983072 TYT983071:TYT983072 UIP983071:UIP983072 USL983071:USL983072 VCH983071:VCH983072 VMD983071:VMD983072 VVZ983071:VVZ983072 WFV983071:WFV983072 WPR983071:WPR983072 DH29:DH30 ND29:ND30 WZ29:WZ30 AGV29:AGV30 AQR29:AQR30 BAN29:BAN30 BKJ29:BKJ30 BUF29:BUF30 CEB29:CEB30 CNX29:CNX30 CXT29:CXT30 DHP29:DHP30 DRL29:DRL30 EBH29:EBH30 ELD29:ELD30 EUZ29:EUZ30 FEV29:FEV30 FOR29:FOR30 FYN29:FYN30 GIJ29:GIJ30 GSF29:GSF30 HCB29:HCB30 HLX29:HLX30 HVT29:HVT30 IFP29:IFP30 IPL29:IPL30 IZH29:IZH30 JJD29:JJD30 JSZ29:JSZ30 KCV29:KCV30 KMR29:KMR30 KWN29:KWN30 LGJ29:LGJ30 LQF29:LQF30 MAB29:MAB30 MJX29:MJX30 MTT29:MTT30 NDP29:NDP30 NNL29:NNL30 NXH29:NXH30 OHD29:OHD30 OQZ29:OQZ30 PAV29:PAV30 PKR29:PKR30 PUN29:PUN30 QEJ29:QEJ30 QOF29:QOF30 QYB29:QYB30 RHX29:RHX30 RRT29:RRT30 SBP29:SBP30 SLL29:SLL30 SVH29:SVH30 TFD29:TFD30 TOZ29:TOZ30 TYV29:TYV30 UIR29:UIR30 USN29:USN30 VCJ29:VCJ30 VMF29:VMF30 VWB29:VWB30 WFX29:WFX30 WPT29:WPT30 DH65567:DH65568 ND65567:ND65568 WZ65567:WZ65568 AGV65567:AGV65568 AQR65567:AQR65568 BAN65567:BAN65568 BKJ65567:BKJ65568 BUF65567:BUF65568 CEB65567:CEB65568 CNX65567:CNX65568 CXT65567:CXT65568 DHP65567:DHP65568 DRL65567:DRL65568 EBH65567:EBH65568 ELD65567:ELD65568 EUZ65567:EUZ65568 FEV65567:FEV65568 FOR65567:FOR65568 FYN65567:FYN65568 GIJ65567:GIJ65568 GSF65567:GSF65568 HCB65567:HCB65568 HLX65567:HLX65568 HVT65567:HVT65568 IFP65567:IFP65568 IPL65567:IPL65568 IZH65567:IZH65568 JJD65567:JJD65568 JSZ65567:JSZ65568 KCV65567:KCV65568 KMR65567:KMR65568 KWN65567:KWN65568 LGJ65567:LGJ65568 LQF65567:LQF65568 MAB65567:MAB65568 MJX65567:MJX65568 MTT65567:MTT65568 NDP65567:NDP65568 NNL65567:NNL65568 NXH65567:NXH65568 OHD65567:OHD65568 OQZ65567:OQZ65568 PAV65567:PAV65568 PKR65567:PKR65568 PUN65567:PUN65568 QEJ65567:QEJ65568 QOF65567:QOF65568 QYB65567:QYB65568 RHX65567:RHX65568 RRT65567:RRT65568 SBP65567:SBP65568 SLL65567:SLL65568 SVH65567:SVH65568 TFD65567:TFD65568 TOZ65567:TOZ65568 TYV65567:TYV65568 UIR65567:UIR65568 USN65567:USN65568 VCJ65567:VCJ65568 VMF65567:VMF65568 VWB65567:VWB65568 WFX65567:WFX65568 WPT65567:WPT65568 DH131103:DH131104 ND131103:ND131104 WZ131103:WZ131104 AGV131103:AGV131104 AQR131103:AQR131104 BAN131103:BAN131104 BKJ131103:BKJ131104 BUF131103:BUF131104 CEB131103:CEB131104 CNX131103:CNX131104 CXT131103:CXT131104 DHP131103:DHP131104 DRL131103:DRL131104 EBH131103:EBH131104 ELD131103:ELD131104 EUZ131103:EUZ131104 FEV131103:FEV131104 FOR131103:FOR131104 FYN131103:FYN131104 GIJ131103:GIJ131104 GSF131103:GSF131104 HCB131103:HCB131104 HLX131103:HLX131104 HVT131103:HVT131104 IFP131103:IFP131104 IPL131103:IPL131104 IZH131103:IZH131104 JJD131103:JJD131104 JSZ131103:JSZ131104 KCV131103:KCV131104 KMR131103:KMR131104 KWN131103:KWN131104 LGJ131103:LGJ131104 LQF131103:LQF131104 MAB131103:MAB131104 MJX131103:MJX131104 MTT131103:MTT131104 NDP131103:NDP131104 NNL131103:NNL131104 NXH131103:NXH131104 OHD131103:OHD131104 OQZ131103:OQZ131104 PAV131103:PAV131104 PKR131103:PKR131104 PUN131103:PUN131104 QEJ131103:QEJ131104 QOF131103:QOF131104 QYB131103:QYB131104 RHX131103:RHX131104 RRT131103:RRT131104 SBP131103:SBP131104 SLL131103:SLL131104 SVH131103:SVH131104 TFD131103:TFD131104 TOZ131103:TOZ131104 TYV131103:TYV131104 UIR131103:UIR131104 USN131103:USN131104 VCJ131103:VCJ131104 VMF131103:VMF131104 VWB131103:VWB131104 WFX131103:WFX131104 WPT131103:WPT131104 DH196639:DH196640 ND196639:ND196640 WZ196639:WZ196640 AGV196639:AGV196640 AQR196639:AQR196640 BAN196639:BAN196640 BKJ196639:BKJ196640 BUF196639:BUF196640 CEB196639:CEB196640 CNX196639:CNX196640 CXT196639:CXT196640 DHP196639:DHP196640 DRL196639:DRL196640 EBH196639:EBH196640 ELD196639:ELD196640 EUZ196639:EUZ196640 FEV196639:FEV196640 FOR196639:FOR196640 FYN196639:FYN196640 GIJ196639:GIJ196640 GSF196639:GSF196640 HCB196639:HCB196640 HLX196639:HLX196640 HVT196639:HVT196640 IFP196639:IFP196640 IPL196639:IPL196640 IZH196639:IZH196640 JJD196639:JJD196640 JSZ196639:JSZ196640 KCV196639:KCV196640 KMR196639:KMR196640 KWN196639:KWN196640 LGJ196639:LGJ196640 LQF196639:LQF196640 MAB196639:MAB196640 MJX196639:MJX196640 MTT196639:MTT196640 NDP196639:NDP196640 NNL196639:NNL196640 NXH196639:NXH196640 OHD196639:OHD196640 OQZ196639:OQZ196640 PAV196639:PAV196640 PKR196639:PKR196640 PUN196639:PUN196640 QEJ196639:QEJ196640 QOF196639:QOF196640 QYB196639:QYB196640 RHX196639:RHX196640 RRT196639:RRT196640 SBP196639:SBP196640 SLL196639:SLL196640 SVH196639:SVH196640 TFD196639:TFD196640 TOZ196639:TOZ196640 TYV196639:TYV196640 UIR196639:UIR196640 USN196639:USN196640 VCJ196639:VCJ196640 VMF196639:VMF196640 VWB196639:VWB196640 WFX196639:WFX196640 WPT196639:WPT196640 DH262175:DH262176 ND262175:ND262176 WZ262175:WZ262176 AGV262175:AGV262176 AQR262175:AQR262176 BAN262175:BAN262176 BKJ262175:BKJ262176 BUF262175:BUF262176 CEB262175:CEB262176 CNX262175:CNX262176 CXT262175:CXT262176 DHP262175:DHP262176 DRL262175:DRL262176 EBH262175:EBH262176 ELD262175:ELD262176 EUZ262175:EUZ262176 FEV262175:FEV262176 FOR262175:FOR262176 FYN262175:FYN262176 GIJ262175:GIJ262176 GSF262175:GSF262176 HCB262175:HCB262176 HLX262175:HLX262176 HVT262175:HVT262176 IFP262175:IFP262176 IPL262175:IPL262176 IZH262175:IZH262176 JJD262175:JJD262176 JSZ262175:JSZ262176 KCV262175:KCV262176 KMR262175:KMR262176 KWN262175:KWN262176 LGJ262175:LGJ262176 LQF262175:LQF262176 MAB262175:MAB262176 MJX262175:MJX262176 MTT262175:MTT262176 NDP262175:NDP262176 NNL262175:NNL262176 NXH262175:NXH262176 OHD262175:OHD262176 OQZ262175:OQZ262176 PAV262175:PAV262176 PKR262175:PKR262176 PUN262175:PUN262176 QEJ262175:QEJ262176 QOF262175:QOF262176 QYB262175:QYB262176 RHX262175:RHX262176 RRT262175:RRT262176 SBP262175:SBP262176 SLL262175:SLL262176 SVH262175:SVH262176 TFD262175:TFD262176 TOZ262175:TOZ262176 TYV262175:TYV262176 UIR262175:UIR262176 USN262175:USN262176 VCJ262175:VCJ262176 VMF262175:VMF262176 VWB262175:VWB262176 WFX262175:WFX262176 WPT262175:WPT262176 DH327711:DH327712 ND327711:ND327712 WZ327711:WZ327712 AGV327711:AGV327712 AQR327711:AQR327712 BAN327711:BAN327712 BKJ327711:BKJ327712 BUF327711:BUF327712 CEB327711:CEB327712 CNX327711:CNX327712 CXT327711:CXT327712 DHP327711:DHP327712 DRL327711:DRL327712 EBH327711:EBH327712 ELD327711:ELD327712 EUZ327711:EUZ327712 FEV327711:FEV327712 FOR327711:FOR327712 FYN327711:FYN327712 GIJ327711:GIJ327712 GSF327711:GSF327712 HCB327711:HCB327712 HLX327711:HLX327712 HVT327711:HVT327712 IFP327711:IFP327712 IPL327711:IPL327712 IZH327711:IZH327712 JJD327711:JJD327712 JSZ327711:JSZ327712 KCV327711:KCV327712 KMR327711:KMR327712 KWN327711:KWN327712 LGJ327711:LGJ327712 LQF327711:LQF327712 MAB327711:MAB327712 MJX327711:MJX327712 MTT327711:MTT327712 NDP327711:NDP327712 NNL327711:NNL327712 NXH327711:NXH327712 OHD327711:OHD327712 OQZ327711:OQZ327712 PAV327711:PAV327712 PKR327711:PKR327712 PUN327711:PUN327712 QEJ327711:QEJ327712 QOF327711:QOF327712 QYB327711:QYB327712 RHX327711:RHX327712 RRT327711:RRT327712 SBP327711:SBP327712 SLL327711:SLL327712 SVH327711:SVH327712 TFD327711:TFD327712 TOZ327711:TOZ327712 TYV327711:TYV327712 UIR327711:UIR327712 USN327711:USN327712 VCJ327711:VCJ327712 VMF327711:VMF327712 VWB327711:VWB327712 WFX327711:WFX327712 WPT327711:WPT327712 DH393247:DH393248 ND393247:ND393248 WZ393247:WZ393248 AGV393247:AGV393248 AQR393247:AQR393248 BAN393247:BAN393248 BKJ393247:BKJ393248 BUF393247:BUF393248 CEB393247:CEB393248 CNX393247:CNX393248 CXT393247:CXT393248 DHP393247:DHP393248 DRL393247:DRL393248 EBH393247:EBH393248 ELD393247:ELD393248 EUZ393247:EUZ393248 FEV393247:FEV393248 FOR393247:FOR393248 FYN393247:FYN393248 GIJ393247:GIJ393248 GSF393247:GSF393248 HCB393247:HCB393248 HLX393247:HLX393248 HVT393247:HVT393248 IFP393247:IFP393248 IPL393247:IPL393248 IZH393247:IZH393248 JJD393247:JJD393248 JSZ393247:JSZ393248 KCV393247:KCV393248 KMR393247:KMR393248 KWN393247:KWN393248 LGJ393247:LGJ393248 LQF393247:LQF393248 MAB393247:MAB393248 MJX393247:MJX393248 MTT393247:MTT393248 NDP393247:NDP393248 NNL393247:NNL393248 NXH393247:NXH393248 OHD393247:OHD393248 OQZ393247:OQZ393248 PAV393247:PAV393248 PKR393247:PKR393248 PUN393247:PUN393248 QEJ393247:QEJ393248 QOF393247:QOF393248 QYB393247:QYB393248 RHX393247:RHX393248 RRT393247:RRT393248 SBP393247:SBP393248 SLL393247:SLL393248 SVH393247:SVH393248 TFD393247:TFD393248 TOZ393247:TOZ393248 TYV393247:TYV393248 UIR393247:UIR393248 USN393247:USN393248 VCJ393247:VCJ393248 VMF393247:VMF393248 VWB393247:VWB393248 WFX393247:WFX393248 WPT393247:WPT393248 DH458783:DH458784 ND458783:ND458784 WZ458783:WZ458784 AGV458783:AGV458784 AQR458783:AQR458784 BAN458783:BAN458784 BKJ458783:BKJ458784 BUF458783:BUF458784 CEB458783:CEB458784 CNX458783:CNX458784 CXT458783:CXT458784 DHP458783:DHP458784 DRL458783:DRL458784 EBH458783:EBH458784 ELD458783:ELD458784 EUZ458783:EUZ458784 FEV458783:FEV458784 FOR458783:FOR458784 FYN458783:FYN458784 GIJ458783:GIJ458784 GSF458783:GSF458784 HCB458783:HCB458784 HLX458783:HLX458784 HVT458783:HVT458784 IFP458783:IFP458784 IPL458783:IPL458784 IZH458783:IZH458784 JJD458783:JJD458784 JSZ458783:JSZ458784 KCV458783:KCV458784 KMR458783:KMR458784 KWN458783:KWN458784 LGJ458783:LGJ458784 LQF458783:LQF458784 MAB458783:MAB458784 MJX458783:MJX458784 MTT458783:MTT458784 NDP458783:NDP458784 NNL458783:NNL458784 NXH458783:NXH458784 OHD458783:OHD458784 OQZ458783:OQZ458784 PAV458783:PAV458784 PKR458783:PKR458784 PUN458783:PUN458784 QEJ458783:QEJ458784 QOF458783:QOF458784 QYB458783:QYB458784 RHX458783:RHX458784 RRT458783:RRT458784 SBP458783:SBP458784 SLL458783:SLL458784 SVH458783:SVH458784 TFD458783:TFD458784 TOZ458783:TOZ458784 TYV458783:TYV458784 UIR458783:UIR458784 USN458783:USN458784 VCJ458783:VCJ458784 VMF458783:VMF458784 VWB458783:VWB458784 WFX458783:WFX458784 WPT458783:WPT458784 DH524319:DH524320 ND524319:ND524320 WZ524319:WZ524320 AGV524319:AGV524320 AQR524319:AQR524320 BAN524319:BAN524320 BKJ524319:BKJ524320 BUF524319:BUF524320 CEB524319:CEB524320 CNX524319:CNX524320 CXT524319:CXT524320 DHP524319:DHP524320 DRL524319:DRL524320 EBH524319:EBH524320 ELD524319:ELD524320 EUZ524319:EUZ524320 FEV524319:FEV524320 FOR524319:FOR524320 FYN524319:FYN524320 GIJ524319:GIJ524320 GSF524319:GSF524320 HCB524319:HCB524320 HLX524319:HLX524320 HVT524319:HVT524320 IFP524319:IFP524320 IPL524319:IPL524320 IZH524319:IZH524320 JJD524319:JJD524320 JSZ524319:JSZ524320 KCV524319:KCV524320 KMR524319:KMR524320 KWN524319:KWN524320 LGJ524319:LGJ524320 LQF524319:LQF524320 MAB524319:MAB524320 MJX524319:MJX524320 MTT524319:MTT524320 NDP524319:NDP524320 NNL524319:NNL524320 NXH524319:NXH524320 OHD524319:OHD524320 OQZ524319:OQZ524320 PAV524319:PAV524320 PKR524319:PKR524320 PUN524319:PUN524320 QEJ524319:QEJ524320 QOF524319:QOF524320 QYB524319:QYB524320 RHX524319:RHX524320 RRT524319:RRT524320 SBP524319:SBP524320 SLL524319:SLL524320 SVH524319:SVH524320 TFD524319:TFD524320 TOZ524319:TOZ524320 TYV524319:TYV524320 UIR524319:UIR524320 USN524319:USN524320 VCJ524319:VCJ524320 VMF524319:VMF524320 VWB524319:VWB524320 WFX524319:WFX524320 WPT524319:WPT524320 DH589855:DH589856 ND589855:ND589856 WZ589855:WZ589856 AGV589855:AGV589856 AQR589855:AQR589856 BAN589855:BAN589856 BKJ589855:BKJ589856 BUF589855:BUF589856 CEB589855:CEB589856 CNX589855:CNX589856 CXT589855:CXT589856 DHP589855:DHP589856 DRL589855:DRL589856 EBH589855:EBH589856 ELD589855:ELD589856 EUZ589855:EUZ589856 FEV589855:FEV589856 FOR589855:FOR589856 FYN589855:FYN589856 GIJ589855:GIJ589856 GSF589855:GSF589856 HCB589855:HCB589856 HLX589855:HLX589856 HVT589855:HVT589856 IFP589855:IFP589856 IPL589855:IPL589856 IZH589855:IZH589856 JJD589855:JJD589856 JSZ589855:JSZ589856 KCV589855:KCV589856 KMR589855:KMR589856 KWN589855:KWN589856 LGJ589855:LGJ589856 LQF589855:LQF589856 MAB589855:MAB589856 MJX589855:MJX589856 MTT589855:MTT589856 NDP589855:NDP589856 NNL589855:NNL589856 NXH589855:NXH589856 OHD589855:OHD589856 OQZ589855:OQZ589856 PAV589855:PAV589856 PKR589855:PKR589856 PUN589855:PUN589856 QEJ589855:QEJ589856 QOF589855:QOF589856 QYB589855:QYB589856 RHX589855:RHX589856 RRT589855:RRT589856 SBP589855:SBP589856 SLL589855:SLL589856 SVH589855:SVH589856 TFD589855:TFD589856 TOZ589855:TOZ589856 TYV589855:TYV589856 UIR589855:UIR589856 USN589855:USN589856 VCJ589855:VCJ589856 VMF589855:VMF589856 VWB589855:VWB589856 WFX589855:WFX589856 WPT589855:WPT589856 DH655391:DH655392 ND655391:ND655392 WZ655391:WZ655392 AGV655391:AGV655392 AQR655391:AQR655392 BAN655391:BAN655392 BKJ655391:BKJ655392 BUF655391:BUF655392 CEB655391:CEB655392 CNX655391:CNX655392 CXT655391:CXT655392 DHP655391:DHP655392 DRL655391:DRL655392 EBH655391:EBH655392 ELD655391:ELD655392 EUZ655391:EUZ655392 FEV655391:FEV655392 FOR655391:FOR655392 FYN655391:FYN655392 GIJ655391:GIJ655392 GSF655391:GSF655392 HCB655391:HCB655392 HLX655391:HLX655392 HVT655391:HVT655392 IFP655391:IFP655392 IPL655391:IPL655392 IZH655391:IZH655392 JJD655391:JJD655392 JSZ655391:JSZ655392 KCV655391:KCV655392 KMR655391:KMR655392 KWN655391:KWN655392 LGJ655391:LGJ655392 LQF655391:LQF655392 MAB655391:MAB655392 MJX655391:MJX655392 MTT655391:MTT655392 NDP655391:NDP655392 NNL655391:NNL655392 NXH655391:NXH655392 OHD655391:OHD655392 OQZ655391:OQZ655392 PAV655391:PAV655392 PKR655391:PKR655392 PUN655391:PUN655392 QEJ655391:QEJ655392 QOF655391:QOF655392 QYB655391:QYB655392 RHX655391:RHX655392 RRT655391:RRT655392 SBP655391:SBP655392 SLL655391:SLL655392 SVH655391:SVH655392 TFD655391:TFD655392 TOZ655391:TOZ655392 TYV655391:TYV655392 UIR655391:UIR655392 USN655391:USN655392 VCJ655391:VCJ655392 VMF655391:VMF655392 VWB655391:VWB655392 WFX655391:WFX655392 WPT655391:WPT655392 DH720927:DH720928 ND720927:ND720928 WZ720927:WZ720928 AGV720927:AGV720928 AQR720927:AQR720928 BAN720927:BAN720928 BKJ720927:BKJ720928 BUF720927:BUF720928 CEB720927:CEB720928 CNX720927:CNX720928 CXT720927:CXT720928 DHP720927:DHP720928 DRL720927:DRL720928 EBH720927:EBH720928 ELD720927:ELD720928 EUZ720927:EUZ720928 FEV720927:FEV720928 FOR720927:FOR720928 FYN720927:FYN720928 GIJ720927:GIJ720928 GSF720927:GSF720928 HCB720927:HCB720928 HLX720927:HLX720928 HVT720927:HVT720928 IFP720927:IFP720928 IPL720927:IPL720928 IZH720927:IZH720928 JJD720927:JJD720928 JSZ720927:JSZ720928 KCV720927:KCV720928 KMR720927:KMR720928 KWN720927:KWN720928 LGJ720927:LGJ720928 LQF720927:LQF720928 MAB720927:MAB720928 MJX720927:MJX720928 MTT720927:MTT720928 NDP720927:NDP720928 NNL720927:NNL720928 NXH720927:NXH720928 OHD720927:OHD720928 OQZ720927:OQZ720928 PAV720927:PAV720928 PKR720927:PKR720928 PUN720927:PUN720928 QEJ720927:QEJ720928 QOF720927:QOF720928 QYB720927:QYB720928 RHX720927:RHX720928 RRT720927:RRT720928 SBP720927:SBP720928 SLL720927:SLL720928 SVH720927:SVH720928 TFD720927:TFD720928 TOZ720927:TOZ720928 TYV720927:TYV720928 UIR720927:UIR720928 USN720927:USN720928 VCJ720927:VCJ720928 VMF720927:VMF720928 VWB720927:VWB720928 WFX720927:WFX720928 WPT720927:WPT720928 DH786463:DH786464 ND786463:ND786464 WZ786463:WZ786464 AGV786463:AGV786464 AQR786463:AQR786464 BAN786463:BAN786464 BKJ786463:BKJ786464 BUF786463:BUF786464 CEB786463:CEB786464 CNX786463:CNX786464 CXT786463:CXT786464 DHP786463:DHP786464 DRL786463:DRL786464 EBH786463:EBH786464 ELD786463:ELD786464 EUZ786463:EUZ786464 FEV786463:FEV786464 FOR786463:FOR786464 FYN786463:FYN786464 GIJ786463:GIJ786464 GSF786463:GSF786464 HCB786463:HCB786464 HLX786463:HLX786464 HVT786463:HVT786464 IFP786463:IFP786464 IPL786463:IPL786464 IZH786463:IZH786464 JJD786463:JJD786464 JSZ786463:JSZ786464 KCV786463:KCV786464 KMR786463:KMR786464 KWN786463:KWN786464 LGJ786463:LGJ786464 LQF786463:LQF786464 MAB786463:MAB786464 MJX786463:MJX786464 MTT786463:MTT786464 NDP786463:NDP786464 NNL786463:NNL786464 NXH786463:NXH786464 OHD786463:OHD786464 OQZ786463:OQZ786464 PAV786463:PAV786464 PKR786463:PKR786464 PUN786463:PUN786464 QEJ786463:QEJ786464 QOF786463:QOF786464 QYB786463:QYB786464 RHX786463:RHX786464 RRT786463:RRT786464 SBP786463:SBP786464 SLL786463:SLL786464 SVH786463:SVH786464 TFD786463:TFD786464 TOZ786463:TOZ786464 TYV786463:TYV786464 UIR786463:UIR786464 USN786463:USN786464 VCJ786463:VCJ786464 VMF786463:VMF786464 VWB786463:VWB786464 WFX786463:WFX786464 WPT786463:WPT786464 DH851999:DH852000 ND851999:ND852000 WZ851999:WZ852000 AGV851999:AGV852000 AQR851999:AQR852000 BAN851999:BAN852000 BKJ851999:BKJ852000 BUF851999:BUF852000 CEB851999:CEB852000 CNX851999:CNX852000 CXT851999:CXT852000 DHP851999:DHP852000 DRL851999:DRL852000 EBH851999:EBH852000 ELD851999:ELD852000 EUZ851999:EUZ852000 FEV851999:FEV852000 FOR851999:FOR852000 FYN851999:FYN852000 GIJ851999:GIJ852000 GSF851999:GSF852000 HCB851999:HCB852000 HLX851999:HLX852000 HVT851999:HVT852000 IFP851999:IFP852000 IPL851999:IPL852000 IZH851999:IZH852000 JJD851999:JJD852000 JSZ851999:JSZ852000 KCV851999:KCV852000 KMR851999:KMR852000 KWN851999:KWN852000 LGJ851999:LGJ852000 LQF851999:LQF852000 MAB851999:MAB852000 MJX851999:MJX852000 MTT851999:MTT852000 NDP851999:NDP852000 NNL851999:NNL852000 NXH851999:NXH852000 OHD851999:OHD852000 OQZ851999:OQZ852000 PAV851999:PAV852000 PKR851999:PKR852000 PUN851999:PUN852000 QEJ851999:QEJ852000 QOF851999:QOF852000 QYB851999:QYB852000 RHX851999:RHX852000 RRT851999:RRT852000 SBP851999:SBP852000 SLL851999:SLL852000 SVH851999:SVH852000 TFD851999:TFD852000 TOZ851999:TOZ852000 TYV851999:TYV852000 UIR851999:UIR852000 USN851999:USN852000 VCJ851999:VCJ852000 VMF851999:VMF852000 VWB851999:VWB852000 WFX851999:WFX852000 WPT851999:WPT852000 DH917535:DH917536 ND917535:ND917536 WZ917535:WZ917536 AGV917535:AGV917536 AQR917535:AQR917536 BAN917535:BAN917536 BKJ917535:BKJ917536 BUF917535:BUF917536 CEB917535:CEB917536 CNX917535:CNX917536 CXT917535:CXT917536 DHP917535:DHP917536 DRL917535:DRL917536 EBH917535:EBH917536 ELD917535:ELD917536 EUZ917535:EUZ917536 FEV917535:FEV917536 FOR917535:FOR917536 FYN917535:FYN917536 GIJ917535:GIJ917536 GSF917535:GSF917536 HCB917535:HCB917536 HLX917535:HLX917536 HVT917535:HVT917536 IFP917535:IFP917536 IPL917535:IPL917536 IZH917535:IZH917536 JJD917535:JJD917536 JSZ917535:JSZ917536 KCV917535:KCV917536 KMR917535:KMR917536 KWN917535:KWN917536 LGJ917535:LGJ917536 LQF917535:LQF917536 MAB917535:MAB917536 MJX917535:MJX917536 MTT917535:MTT917536 NDP917535:NDP917536 NNL917535:NNL917536 NXH917535:NXH917536 OHD917535:OHD917536 OQZ917535:OQZ917536 PAV917535:PAV917536 PKR917535:PKR917536 PUN917535:PUN917536 QEJ917535:QEJ917536 QOF917535:QOF917536 QYB917535:QYB917536 RHX917535:RHX917536 RRT917535:RRT917536 SBP917535:SBP917536 SLL917535:SLL917536 SVH917535:SVH917536 TFD917535:TFD917536 TOZ917535:TOZ917536 TYV917535:TYV917536 UIR917535:UIR917536 USN917535:USN917536 VCJ917535:VCJ917536 VMF917535:VMF917536 VWB917535:VWB917536 WFX917535:WFX917536 WPT917535:WPT917536 DH983071:DH983072 ND983071:ND983072 WZ983071:WZ983072 AGV983071:AGV983072 AQR983071:AQR983072 BAN983071:BAN983072 BKJ983071:BKJ983072 BUF983071:BUF983072 CEB983071:CEB983072 CNX983071:CNX983072 CXT983071:CXT983072 DHP983071:DHP983072 DRL983071:DRL983072 EBH983071:EBH983072 ELD983071:ELD983072 EUZ983071:EUZ983072 FEV983071:FEV983072 FOR983071:FOR983072 FYN983071:FYN983072 GIJ983071:GIJ983072 GSF983071:GSF983072 HCB983071:HCB983072 HLX983071:HLX983072 HVT983071:HVT983072 IFP983071:IFP983072 IPL983071:IPL983072 IZH983071:IZH983072 JJD983071:JJD983072 JSZ983071:JSZ983072 KCV983071:KCV983072 KMR983071:KMR983072 KWN983071:KWN983072 LGJ983071:LGJ983072 LQF983071:LQF983072 MAB983071:MAB983072 MJX983071:MJX983072 MTT983071:MTT983072 NDP983071:NDP983072 NNL983071:NNL983072 NXH983071:NXH983072 OHD983071:OHD983072 OQZ983071:OQZ983072 PAV983071:PAV983072 PKR983071:PKR983072 PUN983071:PUN983072 QEJ983071:QEJ983072 QOF983071:QOF983072 QYB983071:QYB983072 RHX983071:RHX983072 RRT983071:RRT983072 SBP983071:SBP983072 SLL983071:SLL983072 SVH983071:SVH983072 TFD983071:TFD983072 TOZ983071:TOZ983072 TYV983071:TYV983072 UIR983071:UIR983072 USN983071:USN983072 VCJ983071:VCJ983072 VMF983071:VMF983072 VWB983071:VWB983072 WFX983071:WFX983072 WPT983071:WPT983072 VVB35:VVB40 VVJ14:VVJ34 VLF35:VLF40 VLN14:VLN34 VBJ35:VBJ40 VBR14:VBR34 URN35:URN40 URV14:URV34 UHR35:UHR40 UHZ14:UHZ34 TXV35:TXV40 TYD14:TYD34 TNZ35:TNZ40 TOH14:TOH34 TED35:TED40 TEL14:TEL34 SUH35:SUH40 SUP14:SUP34 SKL35:SKL40 SKT14:SKT34 SAP35:SAP40 SAX14:SAX34 RQT35:RQT40 RRB14:RRB34 RGX35:RGX40 RHF14:RHF34 QXB35:QXB40 QXJ14:QXJ34 QNF35:QNF40 QNN14:QNN34 QDJ35:QDJ40 QDR14:QDR34 PTN35:PTN40 PTV14:PTV34 PJR35:PJR40 PJZ14:PJZ34 OZV35:OZV40 PAD14:PAD34 OPZ35:OPZ40 OQH14:OQH34 OGD35:OGD40 OGL14:OGL34 NWH35:NWH40 NWP14:NWP34 NML35:NML40 NMT14:NMT34 NCP35:NCP40 NCX14:NCX34 MST35:MST40 MTB14:MTB34 MIX35:MIX40 MJF14:MJF34 LZB35:LZB40 LZJ14:LZJ34 LPF35:LPF40 LPN14:LPN34 LFJ35:LFJ40 LFR14:LFR34 KVN35:KVN40 KVV14:KVV34 KLR35:KLR40 KLZ14:KLZ34 KBV35:KBV40 KCD14:KCD34 JRZ35:JRZ40 JSH14:JSH34 JID35:JID40 JIL14:JIL34 IYH35:IYH40 IYP14:IYP34 IOL35:IOL40 IOT14:IOT34 IEP35:IEP40 IEX14:IEX34 HUT35:HUT40 HVB14:HVB34 HKX35:HKX40 HLF14:HLF34 HBB35:HBB40 HBJ14:HBJ34 GRF35:GRF40 GRN14:GRN34 GHJ35:GHJ40 GHR14:GHR34 FXN35:FXN40 FXV14:FXV34 FNR35:FNR40 FNZ14:FNZ34 FDV35:FDV40 FED14:FED34 ETZ35:ETZ40 EUH14:EUH34 EKD35:EKD40 EKL14:EKL34 EAH35:EAH40 EAP14:EAP34 DQL35:DQL40 DQT14:DQT34 DGP35:DGP40 DGX14:DGX34 CWT35:CWT40 CXB14:CXB34 CMX35:CMX40 CNF14:CNF34 CDB35:CDB40 CDJ14:CDJ34 BTF35:BTF40 BTN14:BTN34 BJJ35:BJJ40 BJR14:BJR34 AZN35:AZN40 AZV14:AZV34 APR35:APR40 APZ14:APZ34 AFV35:AFV40 AGD14:AGD34 VZ35:VZ40 WH14:WH34 MD35:MD40 ML14:ML34 CH35:CH40 CP14:CP34 WOT35:WOT40 WPB14:WPB34 WOR35:WOR40 WOZ14:WOZ34 WEV35:WEV40 WFD14:WFD34 VUZ35:VUZ40 VVH14:VVH34 VLD35:VLD40 VLL14:VLL34 VBH35:VBH40 VBP14:VBP34 URL35:URL40 URT14:URT34 UHP35:UHP40 UHX14:UHX34 TXT35:TXT40 TYB14:TYB34 TNX35:TNX40 TOF14:TOF34 TEB35:TEB40 TEJ14:TEJ34 SUF35:SUF40 SUN14:SUN34 SKJ35:SKJ40 SKR14:SKR34 SAN35:SAN40 SAV14:SAV34 RQR35:RQR40 RQZ14:RQZ34 RGV35:RGV40 RHD14:RHD34 QWZ35:QWZ40 QXH14:QXH34 QND35:QND40 QNL14:QNL34 QDH35:QDH40 QDP14:QDP34 PTL35:PTL40 PTT14:PTT34 PJP35:PJP40 PJX14:PJX34 OZT35:OZT40 PAB14:PAB34 OPX35:OPX40 OQF14:OQF34 OGB35:OGB40 OGJ14:OGJ34 NWF35:NWF40 NWN14:NWN34 NMJ35:NMJ40 NMR14:NMR34 NCN35:NCN40 NCV14:NCV34 MSR35:MSR40 MSZ14:MSZ34 MIV35:MIV40 MJD14:MJD34 LYZ35:LYZ40 LZH14:LZH34 LPD35:LPD40 LPL14:LPL34 LFH35:LFH40 LFP14:LFP34 KVL35:KVL40 KVT14:KVT34 KLP35:KLP40 KLX14:KLX34 KBT35:KBT40 KCB14:KCB34 JRX35:JRX40 JSF14:JSF34 JIB35:JIB40 JIJ14:JIJ34 IYF35:IYF40 IYN14:IYN34 IOJ35:IOJ40 IOR14:IOR34 IEN35:IEN40 IEV14:IEV34 HUR35:HUR40 HUZ14:HUZ34 HKV35:HKV40 HLD14:HLD34 HAZ35:HAZ40 HBH14:HBH34 GRD35:GRD40 GRL14:GRL34 GHH35:GHH40 GHP14:GHP34 FXL35:FXL40 FXT14:FXT34 FNP35:FNP40 FNX14:FNX34 FDT35:FDT40 FEB14:FEB34 ETX35:ETX40 EUF14:EUF34 EKB35:EKB40 EKJ14:EKJ34 EAF35:EAF40 EAN14:EAN34 DQJ35:DQJ40 DQR14:DQR34 DGN35:DGN40 DGV14:DGV34 CWR35:CWR40 CWZ14:CWZ34 CMV35:CMV40 CND14:CND34 CCZ35:CCZ40 CDH14:CDH34 BTD35:BTD40 BTL14:BTL34 BJH35:BJH40 BJP14:BJP34 AZL35:AZL40 AZT14:AZT34 APP35:APP40 APX14:APX34 AFT35:AFT40 AGB14:AGB34 VX35:VX40 WF14:WF34 MB35:MB40 MJ14:MJ34 CF35:CF40 CN14:CN34 WEX35:WEX40 WFF14:WFF34 WFF41:WFF59 CN41:CN59 MJ41:MJ59 WF41:WF59 AGB41:AGB59 APX41:APX59 AZT41:AZT59 BJP41:BJP59 BTL41:BTL59 CDH41:CDH59 CND41:CND59 CWZ41:CWZ59 DGV41:DGV59 DQR41:DQR59 EAN41:EAN59 EKJ41:EKJ59 EUF41:EUF59 FEB41:FEB59 FNX41:FNX59 FXT41:FXT59 GHP41:GHP59 GRL41:GRL59 HBH41:HBH59 HLD41:HLD59 HUZ41:HUZ59 IEV41:IEV59 IOR41:IOR59 IYN41:IYN59 JIJ41:JIJ59 JSF41:JSF59 KCB41:KCB59 KLX41:KLX59 KVT41:KVT59 LFP41:LFP59 LPL41:LPL59 LZH41:LZH59 MJD41:MJD59 MSZ41:MSZ59 NCV41:NCV59 NMR41:NMR59 NWN41:NWN59 OGJ41:OGJ59 OQF41:OQF59 PAB41:PAB59 PJX41:PJX59 PTT41:PTT59 QDP41:QDP59 QNL41:QNL59 QXH41:QXH59 RHD41:RHD59 RQZ41:RQZ59 SAV41:SAV59 SKR41:SKR59 SUN41:SUN59 TEJ41:TEJ59 TOF41:TOF59 TYB41:TYB59 UHX41:UHX59 URT41:URT59 VBP41:VBP59 VLL41:VLL59 VVH41:VVH59 WFD41:WFD59 WOZ41:WOZ59 WPB41:WPB59 CP41:CP59 ML41:ML59 WH41:WH59 AGD41:AGD59 APZ41:APZ59 AZV41:AZV59 BJR41:BJR59 BTN41:BTN59 CDJ41:CDJ59 CNF41:CNF59 CXB41:CXB59 DGX41:DGX59 DQT41:DQT59 EAP41:EAP59 EKL41:EKL59 EUH41:EUH59 FED41:FED59 FNZ41:FNZ59 FXV41:FXV59 GHR41:GHR59 GRN41:GRN59 HBJ41:HBJ59 HLF41:HLF59 HVB41:HVB59 IEX41:IEX59 IOT41:IOT59 IYP41:IYP59 JIL41:JIL59 JSH41:JSH59 KCD41:KCD59 KLZ41:KLZ59 KVV41:KVV59 LFR41:LFR59 LPN41:LPN59 LZJ41:LZJ59 MJF41:MJF59 MTB41:MTB59 NCX41:NCX59 NMT41:NMT59 NWP41:NWP59 OGL41:OGL59 OQH41:OQH59 PAD41:PAD59 PJZ41:PJZ59 PTV41:PTV59 QDR41:QDR59 QNN41:QNN59 QXJ41:QXJ59 RHF41:RHF59 RRB41:RRB59 SAX41:SAX59 SKT41:SKT59 SUP41:SUP59 TEL41:TEL59 TOH41:TOH59 TYD41:TYD59 UHZ41:UHZ59 URV41:URV59 VBR41:VBR59 VLN41:VLN59 VVJ41:VVJ59" xr:uid="{28DF02AB-FFD3-4C00-A041-1EF90ED10B93}">
      <formula1>"　,○,◎"</formula1>
    </dataValidation>
    <dataValidation type="list" allowBlank="1" showInputMessage="1" showErrorMessage="1" sqref="B65531:B65533 CJ65541:CJ65543 MF65541:MF65543 WB65541:WB65543 AFX65541:AFX65543 APT65541:APT65543 AZP65541:AZP65543 BJL65541:BJL65543 BTH65541:BTH65543 CDD65541:CDD65543 CMZ65541:CMZ65543 CWV65541:CWV65543 DGR65541:DGR65543 DQN65541:DQN65543 EAJ65541:EAJ65543 EKF65541:EKF65543 EUB65541:EUB65543 FDX65541:FDX65543 FNT65541:FNT65543 FXP65541:FXP65543 GHL65541:GHL65543 GRH65541:GRH65543 HBD65541:HBD65543 HKZ65541:HKZ65543 HUV65541:HUV65543 IER65541:IER65543 ION65541:ION65543 IYJ65541:IYJ65543 JIF65541:JIF65543 JSB65541:JSB65543 KBX65541:KBX65543 KLT65541:KLT65543 KVP65541:KVP65543 LFL65541:LFL65543 LPH65541:LPH65543 LZD65541:LZD65543 MIZ65541:MIZ65543 MSV65541:MSV65543 NCR65541:NCR65543 NMN65541:NMN65543 NWJ65541:NWJ65543 OGF65541:OGF65543 OQB65541:OQB65543 OZX65541:OZX65543 PJT65541:PJT65543 PTP65541:PTP65543 QDL65541:QDL65543 QNH65541:QNH65543 QXD65541:QXD65543 RGZ65541:RGZ65543 RQV65541:RQV65543 SAR65541:SAR65543 SKN65541:SKN65543 SUJ65541:SUJ65543 TEF65541:TEF65543 TOB65541:TOB65543 TXX65541:TXX65543 UHT65541:UHT65543 URP65541:URP65543 VBL65541:VBL65543 VLH65541:VLH65543 VVD65541:VVD65543 WEZ65541:WEZ65543 WOV65541:WOV65543 B131067:B131069 CJ131077:CJ131079 MF131077:MF131079 WB131077:WB131079 AFX131077:AFX131079 APT131077:APT131079 AZP131077:AZP131079 BJL131077:BJL131079 BTH131077:BTH131079 CDD131077:CDD131079 CMZ131077:CMZ131079 CWV131077:CWV131079 DGR131077:DGR131079 DQN131077:DQN131079 EAJ131077:EAJ131079 EKF131077:EKF131079 EUB131077:EUB131079 FDX131077:FDX131079 FNT131077:FNT131079 FXP131077:FXP131079 GHL131077:GHL131079 GRH131077:GRH131079 HBD131077:HBD131079 HKZ131077:HKZ131079 HUV131077:HUV131079 IER131077:IER131079 ION131077:ION131079 IYJ131077:IYJ131079 JIF131077:JIF131079 JSB131077:JSB131079 KBX131077:KBX131079 KLT131077:KLT131079 KVP131077:KVP131079 LFL131077:LFL131079 LPH131077:LPH131079 LZD131077:LZD131079 MIZ131077:MIZ131079 MSV131077:MSV131079 NCR131077:NCR131079 NMN131077:NMN131079 NWJ131077:NWJ131079 OGF131077:OGF131079 OQB131077:OQB131079 OZX131077:OZX131079 PJT131077:PJT131079 PTP131077:PTP131079 QDL131077:QDL131079 QNH131077:QNH131079 QXD131077:QXD131079 RGZ131077:RGZ131079 RQV131077:RQV131079 SAR131077:SAR131079 SKN131077:SKN131079 SUJ131077:SUJ131079 TEF131077:TEF131079 TOB131077:TOB131079 TXX131077:TXX131079 UHT131077:UHT131079 URP131077:URP131079 VBL131077:VBL131079 VLH131077:VLH131079 VVD131077:VVD131079 WEZ131077:WEZ131079 WOV131077:WOV131079 B196603:B196605 CJ196613:CJ196615 MF196613:MF196615 WB196613:WB196615 AFX196613:AFX196615 APT196613:APT196615 AZP196613:AZP196615 BJL196613:BJL196615 BTH196613:BTH196615 CDD196613:CDD196615 CMZ196613:CMZ196615 CWV196613:CWV196615 DGR196613:DGR196615 DQN196613:DQN196615 EAJ196613:EAJ196615 EKF196613:EKF196615 EUB196613:EUB196615 FDX196613:FDX196615 FNT196613:FNT196615 FXP196613:FXP196615 GHL196613:GHL196615 GRH196613:GRH196615 HBD196613:HBD196615 HKZ196613:HKZ196615 HUV196613:HUV196615 IER196613:IER196615 ION196613:ION196615 IYJ196613:IYJ196615 JIF196613:JIF196615 JSB196613:JSB196615 KBX196613:KBX196615 KLT196613:KLT196615 KVP196613:KVP196615 LFL196613:LFL196615 LPH196613:LPH196615 LZD196613:LZD196615 MIZ196613:MIZ196615 MSV196613:MSV196615 NCR196613:NCR196615 NMN196613:NMN196615 NWJ196613:NWJ196615 OGF196613:OGF196615 OQB196613:OQB196615 OZX196613:OZX196615 PJT196613:PJT196615 PTP196613:PTP196615 QDL196613:QDL196615 QNH196613:QNH196615 QXD196613:QXD196615 RGZ196613:RGZ196615 RQV196613:RQV196615 SAR196613:SAR196615 SKN196613:SKN196615 SUJ196613:SUJ196615 TEF196613:TEF196615 TOB196613:TOB196615 TXX196613:TXX196615 UHT196613:UHT196615 URP196613:URP196615 VBL196613:VBL196615 VLH196613:VLH196615 VVD196613:VVD196615 WEZ196613:WEZ196615 WOV196613:WOV196615 B262139:B262141 CJ262149:CJ262151 MF262149:MF262151 WB262149:WB262151 AFX262149:AFX262151 APT262149:APT262151 AZP262149:AZP262151 BJL262149:BJL262151 BTH262149:BTH262151 CDD262149:CDD262151 CMZ262149:CMZ262151 CWV262149:CWV262151 DGR262149:DGR262151 DQN262149:DQN262151 EAJ262149:EAJ262151 EKF262149:EKF262151 EUB262149:EUB262151 FDX262149:FDX262151 FNT262149:FNT262151 FXP262149:FXP262151 GHL262149:GHL262151 GRH262149:GRH262151 HBD262149:HBD262151 HKZ262149:HKZ262151 HUV262149:HUV262151 IER262149:IER262151 ION262149:ION262151 IYJ262149:IYJ262151 JIF262149:JIF262151 JSB262149:JSB262151 KBX262149:KBX262151 KLT262149:KLT262151 KVP262149:KVP262151 LFL262149:LFL262151 LPH262149:LPH262151 LZD262149:LZD262151 MIZ262149:MIZ262151 MSV262149:MSV262151 NCR262149:NCR262151 NMN262149:NMN262151 NWJ262149:NWJ262151 OGF262149:OGF262151 OQB262149:OQB262151 OZX262149:OZX262151 PJT262149:PJT262151 PTP262149:PTP262151 QDL262149:QDL262151 QNH262149:QNH262151 QXD262149:QXD262151 RGZ262149:RGZ262151 RQV262149:RQV262151 SAR262149:SAR262151 SKN262149:SKN262151 SUJ262149:SUJ262151 TEF262149:TEF262151 TOB262149:TOB262151 TXX262149:TXX262151 UHT262149:UHT262151 URP262149:URP262151 VBL262149:VBL262151 VLH262149:VLH262151 VVD262149:VVD262151 WEZ262149:WEZ262151 WOV262149:WOV262151 B327675:B327677 CJ327685:CJ327687 MF327685:MF327687 WB327685:WB327687 AFX327685:AFX327687 APT327685:APT327687 AZP327685:AZP327687 BJL327685:BJL327687 BTH327685:BTH327687 CDD327685:CDD327687 CMZ327685:CMZ327687 CWV327685:CWV327687 DGR327685:DGR327687 DQN327685:DQN327687 EAJ327685:EAJ327687 EKF327685:EKF327687 EUB327685:EUB327687 FDX327685:FDX327687 FNT327685:FNT327687 FXP327685:FXP327687 GHL327685:GHL327687 GRH327685:GRH327687 HBD327685:HBD327687 HKZ327685:HKZ327687 HUV327685:HUV327687 IER327685:IER327687 ION327685:ION327687 IYJ327685:IYJ327687 JIF327685:JIF327687 JSB327685:JSB327687 KBX327685:KBX327687 KLT327685:KLT327687 KVP327685:KVP327687 LFL327685:LFL327687 LPH327685:LPH327687 LZD327685:LZD327687 MIZ327685:MIZ327687 MSV327685:MSV327687 NCR327685:NCR327687 NMN327685:NMN327687 NWJ327685:NWJ327687 OGF327685:OGF327687 OQB327685:OQB327687 OZX327685:OZX327687 PJT327685:PJT327687 PTP327685:PTP327687 QDL327685:QDL327687 QNH327685:QNH327687 QXD327685:QXD327687 RGZ327685:RGZ327687 RQV327685:RQV327687 SAR327685:SAR327687 SKN327685:SKN327687 SUJ327685:SUJ327687 TEF327685:TEF327687 TOB327685:TOB327687 TXX327685:TXX327687 UHT327685:UHT327687 URP327685:URP327687 VBL327685:VBL327687 VLH327685:VLH327687 VVD327685:VVD327687 WEZ327685:WEZ327687 WOV327685:WOV327687 B393211:B393213 CJ393221:CJ393223 MF393221:MF393223 WB393221:WB393223 AFX393221:AFX393223 APT393221:APT393223 AZP393221:AZP393223 BJL393221:BJL393223 BTH393221:BTH393223 CDD393221:CDD393223 CMZ393221:CMZ393223 CWV393221:CWV393223 DGR393221:DGR393223 DQN393221:DQN393223 EAJ393221:EAJ393223 EKF393221:EKF393223 EUB393221:EUB393223 FDX393221:FDX393223 FNT393221:FNT393223 FXP393221:FXP393223 GHL393221:GHL393223 GRH393221:GRH393223 HBD393221:HBD393223 HKZ393221:HKZ393223 HUV393221:HUV393223 IER393221:IER393223 ION393221:ION393223 IYJ393221:IYJ393223 JIF393221:JIF393223 JSB393221:JSB393223 KBX393221:KBX393223 KLT393221:KLT393223 KVP393221:KVP393223 LFL393221:LFL393223 LPH393221:LPH393223 LZD393221:LZD393223 MIZ393221:MIZ393223 MSV393221:MSV393223 NCR393221:NCR393223 NMN393221:NMN393223 NWJ393221:NWJ393223 OGF393221:OGF393223 OQB393221:OQB393223 OZX393221:OZX393223 PJT393221:PJT393223 PTP393221:PTP393223 QDL393221:QDL393223 QNH393221:QNH393223 QXD393221:QXD393223 RGZ393221:RGZ393223 RQV393221:RQV393223 SAR393221:SAR393223 SKN393221:SKN393223 SUJ393221:SUJ393223 TEF393221:TEF393223 TOB393221:TOB393223 TXX393221:TXX393223 UHT393221:UHT393223 URP393221:URP393223 VBL393221:VBL393223 VLH393221:VLH393223 VVD393221:VVD393223 WEZ393221:WEZ393223 WOV393221:WOV393223 B458747:B458749 CJ458757:CJ458759 MF458757:MF458759 WB458757:WB458759 AFX458757:AFX458759 APT458757:APT458759 AZP458757:AZP458759 BJL458757:BJL458759 BTH458757:BTH458759 CDD458757:CDD458759 CMZ458757:CMZ458759 CWV458757:CWV458759 DGR458757:DGR458759 DQN458757:DQN458759 EAJ458757:EAJ458759 EKF458757:EKF458759 EUB458757:EUB458759 FDX458757:FDX458759 FNT458757:FNT458759 FXP458757:FXP458759 GHL458757:GHL458759 GRH458757:GRH458759 HBD458757:HBD458759 HKZ458757:HKZ458759 HUV458757:HUV458759 IER458757:IER458759 ION458757:ION458759 IYJ458757:IYJ458759 JIF458757:JIF458759 JSB458757:JSB458759 KBX458757:KBX458759 KLT458757:KLT458759 KVP458757:KVP458759 LFL458757:LFL458759 LPH458757:LPH458759 LZD458757:LZD458759 MIZ458757:MIZ458759 MSV458757:MSV458759 NCR458757:NCR458759 NMN458757:NMN458759 NWJ458757:NWJ458759 OGF458757:OGF458759 OQB458757:OQB458759 OZX458757:OZX458759 PJT458757:PJT458759 PTP458757:PTP458759 QDL458757:QDL458759 QNH458757:QNH458759 QXD458757:QXD458759 RGZ458757:RGZ458759 RQV458757:RQV458759 SAR458757:SAR458759 SKN458757:SKN458759 SUJ458757:SUJ458759 TEF458757:TEF458759 TOB458757:TOB458759 TXX458757:TXX458759 UHT458757:UHT458759 URP458757:URP458759 VBL458757:VBL458759 VLH458757:VLH458759 VVD458757:VVD458759 WEZ458757:WEZ458759 WOV458757:WOV458759 B524283:B524285 CJ524293:CJ524295 MF524293:MF524295 WB524293:WB524295 AFX524293:AFX524295 APT524293:APT524295 AZP524293:AZP524295 BJL524293:BJL524295 BTH524293:BTH524295 CDD524293:CDD524295 CMZ524293:CMZ524295 CWV524293:CWV524295 DGR524293:DGR524295 DQN524293:DQN524295 EAJ524293:EAJ524295 EKF524293:EKF524295 EUB524293:EUB524295 FDX524293:FDX524295 FNT524293:FNT524295 FXP524293:FXP524295 GHL524293:GHL524295 GRH524293:GRH524295 HBD524293:HBD524295 HKZ524293:HKZ524295 HUV524293:HUV524295 IER524293:IER524295 ION524293:ION524295 IYJ524293:IYJ524295 JIF524293:JIF524295 JSB524293:JSB524295 KBX524293:KBX524295 KLT524293:KLT524295 KVP524293:KVP524295 LFL524293:LFL524295 LPH524293:LPH524295 LZD524293:LZD524295 MIZ524293:MIZ524295 MSV524293:MSV524295 NCR524293:NCR524295 NMN524293:NMN524295 NWJ524293:NWJ524295 OGF524293:OGF524295 OQB524293:OQB524295 OZX524293:OZX524295 PJT524293:PJT524295 PTP524293:PTP524295 QDL524293:QDL524295 QNH524293:QNH524295 QXD524293:QXD524295 RGZ524293:RGZ524295 RQV524293:RQV524295 SAR524293:SAR524295 SKN524293:SKN524295 SUJ524293:SUJ524295 TEF524293:TEF524295 TOB524293:TOB524295 TXX524293:TXX524295 UHT524293:UHT524295 URP524293:URP524295 VBL524293:VBL524295 VLH524293:VLH524295 VVD524293:VVD524295 WEZ524293:WEZ524295 WOV524293:WOV524295 B589819:B589821 CJ589829:CJ589831 MF589829:MF589831 WB589829:WB589831 AFX589829:AFX589831 APT589829:APT589831 AZP589829:AZP589831 BJL589829:BJL589831 BTH589829:BTH589831 CDD589829:CDD589831 CMZ589829:CMZ589831 CWV589829:CWV589831 DGR589829:DGR589831 DQN589829:DQN589831 EAJ589829:EAJ589831 EKF589829:EKF589831 EUB589829:EUB589831 FDX589829:FDX589831 FNT589829:FNT589831 FXP589829:FXP589831 GHL589829:GHL589831 GRH589829:GRH589831 HBD589829:HBD589831 HKZ589829:HKZ589831 HUV589829:HUV589831 IER589829:IER589831 ION589829:ION589831 IYJ589829:IYJ589831 JIF589829:JIF589831 JSB589829:JSB589831 KBX589829:KBX589831 KLT589829:KLT589831 KVP589829:KVP589831 LFL589829:LFL589831 LPH589829:LPH589831 LZD589829:LZD589831 MIZ589829:MIZ589831 MSV589829:MSV589831 NCR589829:NCR589831 NMN589829:NMN589831 NWJ589829:NWJ589831 OGF589829:OGF589831 OQB589829:OQB589831 OZX589829:OZX589831 PJT589829:PJT589831 PTP589829:PTP589831 QDL589829:QDL589831 QNH589829:QNH589831 QXD589829:QXD589831 RGZ589829:RGZ589831 RQV589829:RQV589831 SAR589829:SAR589831 SKN589829:SKN589831 SUJ589829:SUJ589831 TEF589829:TEF589831 TOB589829:TOB589831 TXX589829:TXX589831 UHT589829:UHT589831 URP589829:URP589831 VBL589829:VBL589831 VLH589829:VLH589831 VVD589829:VVD589831 WEZ589829:WEZ589831 WOV589829:WOV589831 B655355:B655357 CJ655365:CJ655367 MF655365:MF655367 WB655365:WB655367 AFX655365:AFX655367 APT655365:APT655367 AZP655365:AZP655367 BJL655365:BJL655367 BTH655365:BTH655367 CDD655365:CDD655367 CMZ655365:CMZ655367 CWV655365:CWV655367 DGR655365:DGR655367 DQN655365:DQN655367 EAJ655365:EAJ655367 EKF655365:EKF655367 EUB655365:EUB655367 FDX655365:FDX655367 FNT655365:FNT655367 FXP655365:FXP655367 GHL655365:GHL655367 GRH655365:GRH655367 HBD655365:HBD655367 HKZ655365:HKZ655367 HUV655365:HUV655367 IER655365:IER655367 ION655365:ION655367 IYJ655365:IYJ655367 JIF655365:JIF655367 JSB655365:JSB655367 KBX655365:KBX655367 KLT655365:KLT655367 KVP655365:KVP655367 LFL655365:LFL655367 LPH655365:LPH655367 LZD655365:LZD655367 MIZ655365:MIZ655367 MSV655365:MSV655367 NCR655365:NCR655367 NMN655365:NMN655367 NWJ655365:NWJ655367 OGF655365:OGF655367 OQB655365:OQB655367 OZX655365:OZX655367 PJT655365:PJT655367 PTP655365:PTP655367 QDL655365:QDL655367 QNH655365:QNH655367 QXD655365:QXD655367 RGZ655365:RGZ655367 RQV655365:RQV655367 SAR655365:SAR655367 SKN655365:SKN655367 SUJ655365:SUJ655367 TEF655365:TEF655367 TOB655365:TOB655367 TXX655365:TXX655367 UHT655365:UHT655367 URP655365:URP655367 VBL655365:VBL655367 VLH655365:VLH655367 VVD655365:VVD655367 WEZ655365:WEZ655367 WOV655365:WOV655367 B720891:B720893 CJ720901:CJ720903 MF720901:MF720903 WB720901:WB720903 AFX720901:AFX720903 APT720901:APT720903 AZP720901:AZP720903 BJL720901:BJL720903 BTH720901:BTH720903 CDD720901:CDD720903 CMZ720901:CMZ720903 CWV720901:CWV720903 DGR720901:DGR720903 DQN720901:DQN720903 EAJ720901:EAJ720903 EKF720901:EKF720903 EUB720901:EUB720903 FDX720901:FDX720903 FNT720901:FNT720903 FXP720901:FXP720903 GHL720901:GHL720903 GRH720901:GRH720903 HBD720901:HBD720903 HKZ720901:HKZ720903 HUV720901:HUV720903 IER720901:IER720903 ION720901:ION720903 IYJ720901:IYJ720903 JIF720901:JIF720903 JSB720901:JSB720903 KBX720901:KBX720903 KLT720901:KLT720903 KVP720901:KVP720903 LFL720901:LFL720903 LPH720901:LPH720903 LZD720901:LZD720903 MIZ720901:MIZ720903 MSV720901:MSV720903 NCR720901:NCR720903 NMN720901:NMN720903 NWJ720901:NWJ720903 OGF720901:OGF720903 OQB720901:OQB720903 OZX720901:OZX720903 PJT720901:PJT720903 PTP720901:PTP720903 QDL720901:QDL720903 QNH720901:QNH720903 QXD720901:QXD720903 RGZ720901:RGZ720903 RQV720901:RQV720903 SAR720901:SAR720903 SKN720901:SKN720903 SUJ720901:SUJ720903 TEF720901:TEF720903 TOB720901:TOB720903 TXX720901:TXX720903 UHT720901:UHT720903 URP720901:URP720903 VBL720901:VBL720903 VLH720901:VLH720903 VVD720901:VVD720903 WEZ720901:WEZ720903 WOV720901:WOV720903 B786427:B786429 CJ786437:CJ786439 MF786437:MF786439 WB786437:WB786439 AFX786437:AFX786439 APT786437:APT786439 AZP786437:AZP786439 BJL786437:BJL786439 BTH786437:BTH786439 CDD786437:CDD786439 CMZ786437:CMZ786439 CWV786437:CWV786439 DGR786437:DGR786439 DQN786437:DQN786439 EAJ786437:EAJ786439 EKF786437:EKF786439 EUB786437:EUB786439 FDX786437:FDX786439 FNT786437:FNT786439 FXP786437:FXP786439 GHL786437:GHL786439 GRH786437:GRH786439 HBD786437:HBD786439 HKZ786437:HKZ786439 HUV786437:HUV786439 IER786437:IER786439 ION786437:ION786439 IYJ786437:IYJ786439 JIF786437:JIF786439 JSB786437:JSB786439 KBX786437:KBX786439 KLT786437:KLT786439 KVP786437:KVP786439 LFL786437:LFL786439 LPH786437:LPH786439 LZD786437:LZD786439 MIZ786437:MIZ786439 MSV786437:MSV786439 NCR786437:NCR786439 NMN786437:NMN786439 NWJ786437:NWJ786439 OGF786437:OGF786439 OQB786437:OQB786439 OZX786437:OZX786439 PJT786437:PJT786439 PTP786437:PTP786439 QDL786437:QDL786439 QNH786437:QNH786439 QXD786437:QXD786439 RGZ786437:RGZ786439 RQV786437:RQV786439 SAR786437:SAR786439 SKN786437:SKN786439 SUJ786437:SUJ786439 TEF786437:TEF786439 TOB786437:TOB786439 TXX786437:TXX786439 UHT786437:UHT786439 URP786437:URP786439 VBL786437:VBL786439 VLH786437:VLH786439 VVD786437:VVD786439 WEZ786437:WEZ786439 WOV786437:WOV786439 B851963:B851965 CJ851973:CJ851975 MF851973:MF851975 WB851973:WB851975 AFX851973:AFX851975 APT851973:APT851975 AZP851973:AZP851975 BJL851973:BJL851975 BTH851973:BTH851975 CDD851973:CDD851975 CMZ851973:CMZ851975 CWV851973:CWV851975 DGR851973:DGR851975 DQN851973:DQN851975 EAJ851973:EAJ851975 EKF851973:EKF851975 EUB851973:EUB851975 FDX851973:FDX851975 FNT851973:FNT851975 FXP851973:FXP851975 GHL851973:GHL851975 GRH851973:GRH851975 HBD851973:HBD851975 HKZ851973:HKZ851975 HUV851973:HUV851975 IER851973:IER851975 ION851973:ION851975 IYJ851973:IYJ851975 JIF851973:JIF851975 JSB851973:JSB851975 KBX851973:KBX851975 KLT851973:KLT851975 KVP851973:KVP851975 LFL851973:LFL851975 LPH851973:LPH851975 LZD851973:LZD851975 MIZ851973:MIZ851975 MSV851973:MSV851975 NCR851973:NCR851975 NMN851973:NMN851975 NWJ851973:NWJ851975 OGF851973:OGF851975 OQB851973:OQB851975 OZX851973:OZX851975 PJT851973:PJT851975 PTP851973:PTP851975 QDL851973:QDL851975 QNH851973:QNH851975 QXD851973:QXD851975 RGZ851973:RGZ851975 RQV851973:RQV851975 SAR851973:SAR851975 SKN851973:SKN851975 SUJ851973:SUJ851975 TEF851973:TEF851975 TOB851973:TOB851975 TXX851973:TXX851975 UHT851973:UHT851975 URP851973:URP851975 VBL851973:VBL851975 VLH851973:VLH851975 VVD851973:VVD851975 WEZ851973:WEZ851975 WOV851973:WOV851975 B917499:B917501 CJ917509:CJ917511 MF917509:MF917511 WB917509:WB917511 AFX917509:AFX917511 APT917509:APT917511 AZP917509:AZP917511 BJL917509:BJL917511 BTH917509:BTH917511 CDD917509:CDD917511 CMZ917509:CMZ917511 CWV917509:CWV917511 DGR917509:DGR917511 DQN917509:DQN917511 EAJ917509:EAJ917511 EKF917509:EKF917511 EUB917509:EUB917511 FDX917509:FDX917511 FNT917509:FNT917511 FXP917509:FXP917511 GHL917509:GHL917511 GRH917509:GRH917511 HBD917509:HBD917511 HKZ917509:HKZ917511 HUV917509:HUV917511 IER917509:IER917511 ION917509:ION917511 IYJ917509:IYJ917511 JIF917509:JIF917511 JSB917509:JSB917511 KBX917509:KBX917511 KLT917509:KLT917511 KVP917509:KVP917511 LFL917509:LFL917511 LPH917509:LPH917511 LZD917509:LZD917511 MIZ917509:MIZ917511 MSV917509:MSV917511 NCR917509:NCR917511 NMN917509:NMN917511 NWJ917509:NWJ917511 OGF917509:OGF917511 OQB917509:OQB917511 OZX917509:OZX917511 PJT917509:PJT917511 PTP917509:PTP917511 QDL917509:QDL917511 QNH917509:QNH917511 QXD917509:QXD917511 RGZ917509:RGZ917511 RQV917509:RQV917511 SAR917509:SAR917511 SKN917509:SKN917511 SUJ917509:SUJ917511 TEF917509:TEF917511 TOB917509:TOB917511 TXX917509:TXX917511 UHT917509:UHT917511 URP917509:URP917511 VBL917509:VBL917511 VLH917509:VLH917511 VVD917509:VVD917511 WEZ917509:WEZ917511 WOV917509:WOV917511 B983035:B983037 CJ983045:CJ983047 MF983045:MF983047 WB983045:WB983047 AFX983045:AFX983047 APT983045:APT983047 AZP983045:AZP983047 BJL983045:BJL983047 BTH983045:BTH983047 CDD983045:CDD983047 CMZ983045:CMZ983047 CWV983045:CWV983047 DGR983045:DGR983047 DQN983045:DQN983047 EAJ983045:EAJ983047 EKF983045:EKF983047 EUB983045:EUB983047 FDX983045:FDX983047 FNT983045:FNT983047 FXP983045:FXP983047 GHL983045:GHL983047 GRH983045:GRH983047 HBD983045:HBD983047 HKZ983045:HKZ983047 HUV983045:HUV983047 IER983045:IER983047 ION983045:ION983047 IYJ983045:IYJ983047 JIF983045:JIF983047 JSB983045:JSB983047 KBX983045:KBX983047 KLT983045:KLT983047 KVP983045:KVP983047 LFL983045:LFL983047 LPH983045:LPH983047 LZD983045:LZD983047 MIZ983045:MIZ983047 MSV983045:MSV983047 NCR983045:NCR983047 NMN983045:NMN983047 NWJ983045:NWJ983047 OGF983045:OGF983047 OQB983045:OQB983047 OZX983045:OZX983047 PJT983045:PJT983047 PTP983045:PTP983047 QDL983045:QDL983047 QNH983045:QNH983047 QXD983045:QXD983047 RGZ983045:RGZ983047 RQV983045:RQV983047 SAR983045:SAR983047 SKN983045:SKN983047 SUJ983045:SUJ983047 TEF983045:TEF983047 TOB983045:TOB983047 TXX983045:TXX983047 UHT983045:UHT983047 URP983045:URP983047 VBL983045:VBL983047 VLH983045:VLH983047 VVD983045:VVD983047 WEZ983045:WEZ983047 WOV983045:WOV983047 D65532:E65532 CL65542:CM65542 MH65542:MI65542 WD65542:WE65542 AFZ65542:AGA65542 APV65542:APW65542 AZR65542:AZS65542 BJN65542:BJO65542 BTJ65542:BTK65542 CDF65542:CDG65542 CNB65542:CNC65542 CWX65542:CWY65542 DGT65542:DGU65542 DQP65542:DQQ65542 EAL65542:EAM65542 EKH65542:EKI65542 EUD65542:EUE65542 FDZ65542:FEA65542 FNV65542:FNW65542 FXR65542:FXS65542 GHN65542:GHO65542 GRJ65542:GRK65542 HBF65542:HBG65542 HLB65542:HLC65542 HUX65542:HUY65542 IET65542:IEU65542 IOP65542:IOQ65542 IYL65542:IYM65542 JIH65542:JII65542 JSD65542:JSE65542 KBZ65542:KCA65542 KLV65542:KLW65542 KVR65542:KVS65542 LFN65542:LFO65542 LPJ65542:LPK65542 LZF65542:LZG65542 MJB65542:MJC65542 MSX65542:MSY65542 NCT65542:NCU65542 NMP65542:NMQ65542 NWL65542:NWM65542 OGH65542:OGI65542 OQD65542:OQE65542 OZZ65542:PAA65542 PJV65542:PJW65542 PTR65542:PTS65542 QDN65542:QDO65542 QNJ65542:QNK65542 QXF65542:QXG65542 RHB65542:RHC65542 RQX65542:RQY65542 SAT65542:SAU65542 SKP65542:SKQ65542 SUL65542:SUM65542 TEH65542:TEI65542 TOD65542:TOE65542 TXZ65542:TYA65542 UHV65542:UHW65542 URR65542:URS65542 VBN65542:VBO65542 VLJ65542:VLK65542 VVF65542:VVG65542 WFB65542:WFC65542 WOX65542:WOY65542 D131068:E131068 CL131078:CM131078 MH131078:MI131078 WD131078:WE131078 AFZ131078:AGA131078 APV131078:APW131078 AZR131078:AZS131078 BJN131078:BJO131078 BTJ131078:BTK131078 CDF131078:CDG131078 CNB131078:CNC131078 CWX131078:CWY131078 DGT131078:DGU131078 DQP131078:DQQ131078 EAL131078:EAM131078 EKH131078:EKI131078 EUD131078:EUE131078 FDZ131078:FEA131078 FNV131078:FNW131078 FXR131078:FXS131078 GHN131078:GHO131078 GRJ131078:GRK131078 HBF131078:HBG131078 HLB131078:HLC131078 HUX131078:HUY131078 IET131078:IEU131078 IOP131078:IOQ131078 IYL131078:IYM131078 JIH131078:JII131078 JSD131078:JSE131078 KBZ131078:KCA131078 KLV131078:KLW131078 KVR131078:KVS131078 LFN131078:LFO131078 LPJ131078:LPK131078 LZF131078:LZG131078 MJB131078:MJC131078 MSX131078:MSY131078 NCT131078:NCU131078 NMP131078:NMQ131078 NWL131078:NWM131078 OGH131078:OGI131078 OQD131078:OQE131078 OZZ131078:PAA131078 PJV131078:PJW131078 PTR131078:PTS131078 QDN131078:QDO131078 QNJ131078:QNK131078 QXF131078:QXG131078 RHB131078:RHC131078 RQX131078:RQY131078 SAT131078:SAU131078 SKP131078:SKQ131078 SUL131078:SUM131078 TEH131078:TEI131078 TOD131078:TOE131078 TXZ131078:TYA131078 UHV131078:UHW131078 URR131078:URS131078 VBN131078:VBO131078 VLJ131078:VLK131078 VVF131078:VVG131078 WFB131078:WFC131078 WOX131078:WOY131078 D196604:E196604 CL196614:CM196614 MH196614:MI196614 WD196614:WE196614 AFZ196614:AGA196614 APV196614:APW196614 AZR196614:AZS196614 BJN196614:BJO196614 BTJ196614:BTK196614 CDF196614:CDG196614 CNB196614:CNC196614 CWX196614:CWY196614 DGT196614:DGU196614 DQP196614:DQQ196614 EAL196614:EAM196614 EKH196614:EKI196614 EUD196614:EUE196614 FDZ196614:FEA196614 FNV196614:FNW196614 FXR196614:FXS196614 GHN196614:GHO196614 GRJ196614:GRK196614 HBF196614:HBG196614 HLB196614:HLC196614 HUX196614:HUY196614 IET196614:IEU196614 IOP196614:IOQ196614 IYL196614:IYM196614 JIH196614:JII196614 JSD196614:JSE196614 KBZ196614:KCA196614 KLV196614:KLW196614 KVR196614:KVS196614 LFN196614:LFO196614 LPJ196614:LPK196614 LZF196614:LZG196614 MJB196614:MJC196614 MSX196614:MSY196614 NCT196614:NCU196614 NMP196614:NMQ196614 NWL196614:NWM196614 OGH196614:OGI196614 OQD196614:OQE196614 OZZ196614:PAA196614 PJV196614:PJW196614 PTR196614:PTS196614 QDN196614:QDO196614 QNJ196614:QNK196614 QXF196614:QXG196614 RHB196614:RHC196614 RQX196614:RQY196614 SAT196614:SAU196614 SKP196614:SKQ196614 SUL196614:SUM196614 TEH196614:TEI196614 TOD196614:TOE196614 TXZ196614:TYA196614 UHV196614:UHW196614 URR196614:URS196614 VBN196614:VBO196614 VLJ196614:VLK196614 VVF196614:VVG196614 WFB196614:WFC196614 WOX196614:WOY196614 D262140:E262140 CL262150:CM262150 MH262150:MI262150 WD262150:WE262150 AFZ262150:AGA262150 APV262150:APW262150 AZR262150:AZS262150 BJN262150:BJO262150 BTJ262150:BTK262150 CDF262150:CDG262150 CNB262150:CNC262150 CWX262150:CWY262150 DGT262150:DGU262150 DQP262150:DQQ262150 EAL262150:EAM262150 EKH262150:EKI262150 EUD262150:EUE262150 FDZ262150:FEA262150 FNV262150:FNW262150 FXR262150:FXS262150 GHN262150:GHO262150 GRJ262150:GRK262150 HBF262150:HBG262150 HLB262150:HLC262150 HUX262150:HUY262150 IET262150:IEU262150 IOP262150:IOQ262150 IYL262150:IYM262150 JIH262150:JII262150 JSD262150:JSE262150 KBZ262150:KCA262150 KLV262150:KLW262150 KVR262150:KVS262150 LFN262150:LFO262150 LPJ262150:LPK262150 LZF262150:LZG262150 MJB262150:MJC262150 MSX262150:MSY262150 NCT262150:NCU262150 NMP262150:NMQ262150 NWL262150:NWM262150 OGH262150:OGI262150 OQD262150:OQE262150 OZZ262150:PAA262150 PJV262150:PJW262150 PTR262150:PTS262150 QDN262150:QDO262150 QNJ262150:QNK262150 QXF262150:QXG262150 RHB262150:RHC262150 RQX262150:RQY262150 SAT262150:SAU262150 SKP262150:SKQ262150 SUL262150:SUM262150 TEH262150:TEI262150 TOD262150:TOE262150 TXZ262150:TYA262150 UHV262150:UHW262150 URR262150:URS262150 VBN262150:VBO262150 VLJ262150:VLK262150 VVF262150:VVG262150 WFB262150:WFC262150 WOX262150:WOY262150 D327676:E327676 CL327686:CM327686 MH327686:MI327686 WD327686:WE327686 AFZ327686:AGA327686 APV327686:APW327686 AZR327686:AZS327686 BJN327686:BJO327686 BTJ327686:BTK327686 CDF327686:CDG327686 CNB327686:CNC327686 CWX327686:CWY327686 DGT327686:DGU327686 DQP327686:DQQ327686 EAL327686:EAM327686 EKH327686:EKI327686 EUD327686:EUE327686 FDZ327686:FEA327686 FNV327686:FNW327686 FXR327686:FXS327686 GHN327686:GHO327686 GRJ327686:GRK327686 HBF327686:HBG327686 HLB327686:HLC327686 HUX327686:HUY327686 IET327686:IEU327686 IOP327686:IOQ327686 IYL327686:IYM327686 JIH327686:JII327686 JSD327686:JSE327686 KBZ327686:KCA327686 KLV327686:KLW327686 KVR327686:KVS327686 LFN327686:LFO327686 LPJ327686:LPK327686 LZF327686:LZG327686 MJB327686:MJC327686 MSX327686:MSY327686 NCT327686:NCU327686 NMP327686:NMQ327686 NWL327686:NWM327686 OGH327686:OGI327686 OQD327686:OQE327686 OZZ327686:PAA327686 PJV327686:PJW327686 PTR327686:PTS327686 QDN327686:QDO327686 QNJ327686:QNK327686 QXF327686:QXG327686 RHB327686:RHC327686 RQX327686:RQY327686 SAT327686:SAU327686 SKP327686:SKQ327686 SUL327686:SUM327686 TEH327686:TEI327686 TOD327686:TOE327686 TXZ327686:TYA327686 UHV327686:UHW327686 URR327686:URS327686 VBN327686:VBO327686 VLJ327686:VLK327686 VVF327686:VVG327686 WFB327686:WFC327686 WOX327686:WOY327686 D393212:E393212 CL393222:CM393222 MH393222:MI393222 WD393222:WE393222 AFZ393222:AGA393222 APV393222:APW393222 AZR393222:AZS393222 BJN393222:BJO393222 BTJ393222:BTK393222 CDF393222:CDG393222 CNB393222:CNC393222 CWX393222:CWY393222 DGT393222:DGU393222 DQP393222:DQQ393222 EAL393222:EAM393222 EKH393222:EKI393222 EUD393222:EUE393222 FDZ393222:FEA393222 FNV393222:FNW393222 FXR393222:FXS393222 GHN393222:GHO393222 GRJ393222:GRK393222 HBF393222:HBG393222 HLB393222:HLC393222 HUX393222:HUY393222 IET393222:IEU393222 IOP393222:IOQ393222 IYL393222:IYM393222 JIH393222:JII393222 JSD393222:JSE393222 KBZ393222:KCA393222 KLV393222:KLW393222 KVR393222:KVS393222 LFN393222:LFO393222 LPJ393222:LPK393222 LZF393222:LZG393222 MJB393222:MJC393222 MSX393222:MSY393222 NCT393222:NCU393222 NMP393222:NMQ393222 NWL393222:NWM393222 OGH393222:OGI393222 OQD393222:OQE393222 OZZ393222:PAA393222 PJV393222:PJW393222 PTR393222:PTS393222 QDN393222:QDO393222 QNJ393222:QNK393222 QXF393222:QXG393222 RHB393222:RHC393222 RQX393222:RQY393222 SAT393222:SAU393222 SKP393222:SKQ393222 SUL393222:SUM393222 TEH393222:TEI393222 TOD393222:TOE393222 TXZ393222:TYA393222 UHV393222:UHW393222 URR393222:URS393222 VBN393222:VBO393222 VLJ393222:VLK393222 VVF393222:VVG393222 WFB393222:WFC393222 WOX393222:WOY393222 D458748:E458748 CL458758:CM458758 MH458758:MI458758 WD458758:WE458758 AFZ458758:AGA458758 APV458758:APW458758 AZR458758:AZS458758 BJN458758:BJO458758 BTJ458758:BTK458758 CDF458758:CDG458758 CNB458758:CNC458758 CWX458758:CWY458758 DGT458758:DGU458758 DQP458758:DQQ458758 EAL458758:EAM458758 EKH458758:EKI458758 EUD458758:EUE458758 FDZ458758:FEA458758 FNV458758:FNW458758 FXR458758:FXS458758 GHN458758:GHO458758 GRJ458758:GRK458758 HBF458758:HBG458758 HLB458758:HLC458758 HUX458758:HUY458758 IET458758:IEU458758 IOP458758:IOQ458758 IYL458758:IYM458758 JIH458758:JII458758 JSD458758:JSE458758 KBZ458758:KCA458758 KLV458758:KLW458758 KVR458758:KVS458758 LFN458758:LFO458758 LPJ458758:LPK458758 LZF458758:LZG458758 MJB458758:MJC458758 MSX458758:MSY458758 NCT458758:NCU458758 NMP458758:NMQ458758 NWL458758:NWM458758 OGH458758:OGI458758 OQD458758:OQE458758 OZZ458758:PAA458758 PJV458758:PJW458758 PTR458758:PTS458758 QDN458758:QDO458758 QNJ458758:QNK458758 QXF458758:QXG458758 RHB458758:RHC458758 RQX458758:RQY458758 SAT458758:SAU458758 SKP458758:SKQ458758 SUL458758:SUM458758 TEH458758:TEI458758 TOD458758:TOE458758 TXZ458758:TYA458758 UHV458758:UHW458758 URR458758:URS458758 VBN458758:VBO458758 VLJ458758:VLK458758 VVF458758:VVG458758 WFB458758:WFC458758 WOX458758:WOY458758 D524284:E524284 CL524294:CM524294 MH524294:MI524294 WD524294:WE524294 AFZ524294:AGA524294 APV524294:APW524294 AZR524294:AZS524294 BJN524294:BJO524294 BTJ524294:BTK524294 CDF524294:CDG524294 CNB524294:CNC524294 CWX524294:CWY524294 DGT524294:DGU524294 DQP524294:DQQ524294 EAL524294:EAM524294 EKH524294:EKI524294 EUD524294:EUE524294 FDZ524294:FEA524294 FNV524294:FNW524294 FXR524294:FXS524294 GHN524294:GHO524294 GRJ524294:GRK524294 HBF524294:HBG524294 HLB524294:HLC524294 HUX524294:HUY524294 IET524294:IEU524294 IOP524294:IOQ524294 IYL524294:IYM524294 JIH524294:JII524294 JSD524294:JSE524294 KBZ524294:KCA524294 KLV524294:KLW524294 KVR524294:KVS524294 LFN524294:LFO524294 LPJ524294:LPK524294 LZF524294:LZG524294 MJB524294:MJC524294 MSX524294:MSY524294 NCT524294:NCU524294 NMP524294:NMQ524294 NWL524294:NWM524294 OGH524294:OGI524294 OQD524294:OQE524294 OZZ524294:PAA524294 PJV524294:PJW524294 PTR524294:PTS524294 QDN524294:QDO524294 QNJ524294:QNK524294 QXF524294:QXG524294 RHB524294:RHC524294 RQX524294:RQY524294 SAT524294:SAU524294 SKP524294:SKQ524294 SUL524294:SUM524294 TEH524294:TEI524294 TOD524294:TOE524294 TXZ524294:TYA524294 UHV524294:UHW524294 URR524294:URS524294 VBN524294:VBO524294 VLJ524294:VLK524294 VVF524294:VVG524294 WFB524294:WFC524294 WOX524294:WOY524294 D589820:E589820 CL589830:CM589830 MH589830:MI589830 WD589830:WE589830 AFZ589830:AGA589830 APV589830:APW589830 AZR589830:AZS589830 BJN589830:BJO589830 BTJ589830:BTK589830 CDF589830:CDG589830 CNB589830:CNC589830 CWX589830:CWY589830 DGT589830:DGU589830 DQP589830:DQQ589830 EAL589830:EAM589830 EKH589830:EKI589830 EUD589830:EUE589830 FDZ589830:FEA589830 FNV589830:FNW589830 FXR589830:FXS589830 GHN589830:GHO589830 GRJ589830:GRK589830 HBF589830:HBG589830 HLB589830:HLC589830 HUX589830:HUY589830 IET589830:IEU589830 IOP589830:IOQ589830 IYL589830:IYM589830 JIH589830:JII589830 JSD589830:JSE589830 KBZ589830:KCA589830 KLV589830:KLW589830 KVR589830:KVS589830 LFN589830:LFO589830 LPJ589830:LPK589830 LZF589830:LZG589830 MJB589830:MJC589830 MSX589830:MSY589830 NCT589830:NCU589830 NMP589830:NMQ589830 NWL589830:NWM589830 OGH589830:OGI589830 OQD589830:OQE589830 OZZ589830:PAA589830 PJV589830:PJW589830 PTR589830:PTS589830 QDN589830:QDO589830 QNJ589830:QNK589830 QXF589830:QXG589830 RHB589830:RHC589830 RQX589830:RQY589830 SAT589830:SAU589830 SKP589830:SKQ589830 SUL589830:SUM589830 TEH589830:TEI589830 TOD589830:TOE589830 TXZ589830:TYA589830 UHV589830:UHW589830 URR589830:URS589830 VBN589830:VBO589830 VLJ589830:VLK589830 VVF589830:VVG589830 WFB589830:WFC589830 WOX589830:WOY589830 D655356:E655356 CL655366:CM655366 MH655366:MI655366 WD655366:WE655366 AFZ655366:AGA655366 APV655366:APW655366 AZR655366:AZS655366 BJN655366:BJO655366 BTJ655366:BTK655366 CDF655366:CDG655366 CNB655366:CNC655366 CWX655366:CWY655366 DGT655366:DGU655366 DQP655366:DQQ655366 EAL655366:EAM655366 EKH655366:EKI655366 EUD655366:EUE655366 FDZ655366:FEA655366 FNV655366:FNW655366 FXR655366:FXS655366 GHN655366:GHO655366 GRJ655366:GRK655366 HBF655366:HBG655366 HLB655366:HLC655366 HUX655366:HUY655366 IET655366:IEU655366 IOP655366:IOQ655366 IYL655366:IYM655366 JIH655366:JII655366 JSD655366:JSE655366 KBZ655366:KCA655366 KLV655366:KLW655366 KVR655366:KVS655366 LFN655366:LFO655366 LPJ655366:LPK655366 LZF655366:LZG655366 MJB655366:MJC655366 MSX655366:MSY655366 NCT655366:NCU655366 NMP655366:NMQ655366 NWL655366:NWM655366 OGH655366:OGI655366 OQD655366:OQE655366 OZZ655366:PAA655366 PJV655366:PJW655366 PTR655366:PTS655366 QDN655366:QDO655366 QNJ655366:QNK655366 QXF655366:QXG655366 RHB655366:RHC655366 RQX655366:RQY655366 SAT655366:SAU655366 SKP655366:SKQ655366 SUL655366:SUM655366 TEH655366:TEI655366 TOD655366:TOE655366 TXZ655366:TYA655366 UHV655366:UHW655366 URR655366:URS655366 VBN655366:VBO655366 VLJ655366:VLK655366 VVF655366:VVG655366 WFB655366:WFC655366 WOX655366:WOY655366 D720892:E720892 CL720902:CM720902 MH720902:MI720902 WD720902:WE720902 AFZ720902:AGA720902 APV720902:APW720902 AZR720902:AZS720902 BJN720902:BJO720902 BTJ720902:BTK720902 CDF720902:CDG720902 CNB720902:CNC720902 CWX720902:CWY720902 DGT720902:DGU720902 DQP720902:DQQ720902 EAL720902:EAM720902 EKH720902:EKI720902 EUD720902:EUE720902 FDZ720902:FEA720902 FNV720902:FNW720902 FXR720902:FXS720902 GHN720902:GHO720902 GRJ720902:GRK720902 HBF720902:HBG720902 HLB720902:HLC720902 HUX720902:HUY720902 IET720902:IEU720902 IOP720902:IOQ720902 IYL720902:IYM720902 JIH720902:JII720902 JSD720902:JSE720902 KBZ720902:KCA720902 KLV720902:KLW720902 KVR720902:KVS720902 LFN720902:LFO720902 LPJ720902:LPK720902 LZF720902:LZG720902 MJB720902:MJC720902 MSX720902:MSY720902 NCT720902:NCU720902 NMP720902:NMQ720902 NWL720902:NWM720902 OGH720902:OGI720902 OQD720902:OQE720902 OZZ720902:PAA720902 PJV720902:PJW720902 PTR720902:PTS720902 QDN720902:QDO720902 QNJ720902:QNK720902 QXF720902:QXG720902 RHB720902:RHC720902 RQX720902:RQY720902 SAT720902:SAU720902 SKP720902:SKQ720902 SUL720902:SUM720902 TEH720902:TEI720902 TOD720902:TOE720902 TXZ720902:TYA720902 UHV720902:UHW720902 URR720902:URS720902 VBN720902:VBO720902 VLJ720902:VLK720902 VVF720902:VVG720902 WFB720902:WFC720902 WOX720902:WOY720902 D786428:E786428 CL786438:CM786438 MH786438:MI786438 WD786438:WE786438 AFZ786438:AGA786438 APV786438:APW786438 AZR786438:AZS786438 BJN786438:BJO786438 BTJ786438:BTK786438 CDF786438:CDG786438 CNB786438:CNC786438 CWX786438:CWY786438 DGT786438:DGU786438 DQP786438:DQQ786438 EAL786438:EAM786438 EKH786438:EKI786438 EUD786438:EUE786438 FDZ786438:FEA786438 FNV786438:FNW786438 FXR786438:FXS786438 GHN786438:GHO786438 GRJ786438:GRK786438 HBF786438:HBG786438 HLB786438:HLC786438 HUX786438:HUY786438 IET786438:IEU786438 IOP786438:IOQ786438 IYL786438:IYM786438 JIH786438:JII786438 JSD786438:JSE786438 KBZ786438:KCA786438 KLV786438:KLW786438 KVR786438:KVS786438 LFN786438:LFO786438 LPJ786438:LPK786438 LZF786438:LZG786438 MJB786438:MJC786438 MSX786438:MSY786438 NCT786438:NCU786438 NMP786438:NMQ786438 NWL786438:NWM786438 OGH786438:OGI786438 OQD786438:OQE786438 OZZ786438:PAA786438 PJV786438:PJW786438 PTR786438:PTS786438 QDN786438:QDO786438 QNJ786438:QNK786438 QXF786438:QXG786438 RHB786438:RHC786438 RQX786438:RQY786438 SAT786438:SAU786438 SKP786438:SKQ786438 SUL786438:SUM786438 TEH786438:TEI786438 TOD786438:TOE786438 TXZ786438:TYA786438 UHV786438:UHW786438 URR786438:URS786438 VBN786438:VBO786438 VLJ786438:VLK786438 VVF786438:VVG786438 WFB786438:WFC786438 WOX786438:WOY786438 D851964:E851964 CL851974:CM851974 MH851974:MI851974 WD851974:WE851974 AFZ851974:AGA851974 APV851974:APW851974 AZR851974:AZS851974 BJN851974:BJO851974 BTJ851974:BTK851974 CDF851974:CDG851974 CNB851974:CNC851974 CWX851974:CWY851974 DGT851974:DGU851974 DQP851974:DQQ851974 EAL851974:EAM851974 EKH851974:EKI851974 EUD851974:EUE851974 FDZ851974:FEA851974 FNV851974:FNW851974 FXR851974:FXS851974 GHN851974:GHO851974 GRJ851974:GRK851974 HBF851974:HBG851974 HLB851974:HLC851974 HUX851974:HUY851974 IET851974:IEU851974 IOP851974:IOQ851974 IYL851974:IYM851974 JIH851974:JII851974 JSD851974:JSE851974 KBZ851974:KCA851974 KLV851974:KLW851974 KVR851974:KVS851974 LFN851974:LFO851974 LPJ851974:LPK851974 LZF851974:LZG851974 MJB851974:MJC851974 MSX851974:MSY851974 NCT851974:NCU851974 NMP851974:NMQ851974 NWL851974:NWM851974 OGH851974:OGI851974 OQD851974:OQE851974 OZZ851974:PAA851974 PJV851974:PJW851974 PTR851974:PTS851974 QDN851974:QDO851974 QNJ851974:QNK851974 QXF851974:QXG851974 RHB851974:RHC851974 RQX851974:RQY851974 SAT851974:SAU851974 SKP851974:SKQ851974 SUL851974:SUM851974 TEH851974:TEI851974 TOD851974:TOE851974 TXZ851974:TYA851974 UHV851974:UHW851974 URR851974:URS851974 VBN851974:VBO851974 VLJ851974:VLK851974 VVF851974:VVG851974 WFB851974:WFC851974 WOX851974:WOY851974 D917500:E917500 CL917510:CM917510 MH917510:MI917510 WD917510:WE917510 AFZ917510:AGA917510 APV917510:APW917510 AZR917510:AZS917510 BJN917510:BJO917510 BTJ917510:BTK917510 CDF917510:CDG917510 CNB917510:CNC917510 CWX917510:CWY917510 DGT917510:DGU917510 DQP917510:DQQ917510 EAL917510:EAM917510 EKH917510:EKI917510 EUD917510:EUE917510 FDZ917510:FEA917510 FNV917510:FNW917510 FXR917510:FXS917510 GHN917510:GHO917510 GRJ917510:GRK917510 HBF917510:HBG917510 HLB917510:HLC917510 HUX917510:HUY917510 IET917510:IEU917510 IOP917510:IOQ917510 IYL917510:IYM917510 JIH917510:JII917510 JSD917510:JSE917510 KBZ917510:KCA917510 KLV917510:KLW917510 KVR917510:KVS917510 LFN917510:LFO917510 LPJ917510:LPK917510 LZF917510:LZG917510 MJB917510:MJC917510 MSX917510:MSY917510 NCT917510:NCU917510 NMP917510:NMQ917510 NWL917510:NWM917510 OGH917510:OGI917510 OQD917510:OQE917510 OZZ917510:PAA917510 PJV917510:PJW917510 PTR917510:PTS917510 QDN917510:QDO917510 QNJ917510:QNK917510 QXF917510:QXG917510 RHB917510:RHC917510 RQX917510:RQY917510 SAT917510:SAU917510 SKP917510:SKQ917510 SUL917510:SUM917510 TEH917510:TEI917510 TOD917510:TOE917510 TXZ917510:TYA917510 UHV917510:UHW917510 URR917510:URS917510 VBN917510:VBO917510 VLJ917510:VLK917510 VVF917510:VVG917510 WFB917510:WFC917510 WOX917510:WOY917510 D983036:E983036 CL983046:CM983046 MH983046:MI983046 WD983046:WE983046 AFZ983046:AGA983046 APV983046:APW983046 AZR983046:AZS983046 BJN983046:BJO983046 BTJ983046:BTK983046 CDF983046:CDG983046 CNB983046:CNC983046 CWX983046:CWY983046 DGT983046:DGU983046 DQP983046:DQQ983046 EAL983046:EAM983046 EKH983046:EKI983046 EUD983046:EUE983046 FDZ983046:FEA983046 FNV983046:FNW983046 FXR983046:FXS983046 GHN983046:GHO983046 GRJ983046:GRK983046 HBF983046:HBG983046 HLB983046:HLC983046 HUX983046:HUY983046 IET983046:IEU983046 IOP983046:IOQ983046 IYL983046:IYM983046 JIH983046:JII983046 JSD983046:JSE983046 KBZ983046:KCA983046 KLV983046:KLW983046 KVR983046:KVS983046 LFN983046:LFO983046 LPJ983046:LPK983046 LZF983046:LZG983046 MJB983046:MJC983046 MSX983046:MSY983046 NCT983046:NCU983046 NMP983046:NMQ983046 NWL983046:NWM983046 OGH983046:OGI983046 OQD983046:OQE983046 OZZ983046:PAA983046 PJV983046:PJW983046 PTR983046:PTS983046 QDN983046:QDO983046 QNJ983046:QNK983046 QXF983046:QXG983046 RHB983046:RHC983046 RQX983046:RQY983046 SAT983046:SAU983046 SKP983046:SKQ983046 SUL983046:SUM983046 TEH983046:TEI983046 TOD983046:TOE983046 TXZ983046:TYA983046 UHV983046:UHW983046 URR983046:URS983046 VBN983046:VBO983046 VLJ983046:VLK983046 VVF983046:VVG983046 WFB983046:WFC983046 WOX983046:WOY983046 WON4:WON5 WER4:WER5 VUV4:VUV5 VKZ4:VKZ5 VBD4:VBD5 URH4:URH5 UHL4:UHL5 TXP4:TXP5 TNT4:TNT5 TDX4:TDX5 SUB4:SUB5 SKF4:SKF5 SAJ4:SAJ5 RQN4:RQN5 RGR4:RGR5 QWV4:QWV5 QMZ4:QMZ5 QDD4:QDD5 PTH4:PTH5 PJL4:PJL5 OZP4:OZP5 OPT4:OPT5 OFX4:OFX5 NWB4:NWB5 NMF4:NMF5 NCJ4:NCJ5 MSN4:MSN5 MIR4:MIR5 LYV4:LYV5 LOZ4:LOZ5 LFD4:LFD5 KVH4:KVH5 KLL4:KLL5 KBP4:KBP5 JRT4:JRT5 JHX4:JHX5 IYB4:IYB5 IOF4:IOF5 IEJ4:IEJ5 HUN4:HUN5 HKR4:HKR5 HAV4:HAV5 GQZ4:GQZ5 GHD4:GHD5 FXH4:FXH5 FNL4:FNL5 FDP4:FDP5 ETT4:ETT5 EJX4:EJX5 EAB4:EAB5 DQF4:DQF5 DGJ4:DGJ5 CWN4:CWN5 CMR4:CMR5 CCV4:CCV5 BSZ4:BSZ5 BJD4:BJD5 AZH4:AZH5 APL4:APL5 AFP4:AFP5 VT4:VT5 LX4:LX5 CB4:CB5" xr:uid="{F34EDD7C-867F-434D-9253-4F5BC1A7531C}">
      <formula1>"　,○"</formula1>
    </dataValidation>
    <dataValidation type="list" allowBlank="1" showInputMessage="1" showErrorMessage="1" sqref="A61" xr:uid="{EBC539C8-35F1-486F-9705-2D2B475C7725}">
      <formula1>"○"</formula1>
    </dataValidation>
    <dataValidation type="list" allowBlank="1" showInputMessage="1" showErrorMessage="1" sqref="A5" xr:uid="{87BAA480-42C2-42AC-8E6B-BB193AEEE443}">
      <formula1>$T$8:$T$14</formula1>
    </dataValidation>
    <dataValidation type="list" allowBlank="1" showInputMessage="1" showErrorMessage="1" sqref="B5" xr:uid="{FFA790CF-B75F-4B84-AB12-4EFCEBAFB22C}">
      <formula1>$U$8:$U$14</formula1>
    </dataValidation>
    <dataValidation type="list" allowBlank="1" showInputMessage="1" showErrorMessage="1" sqref="D5:E5" xr:uid="{4E5427D5-58CF-4472-84BF-2FA73579BF99}">
      <formula1>$AA$8:$AA$38</formula1>
    </dataValidation>
    <dataValidation type="list" allowBlank="1" showInputMessage="1" showErrorMessage="1" sqref="C5" xr:uid="{440B5178-AC4D-466C-81C9-76B4DEB0964F}">
      <formula1>IF($A$5="市立",$W$8:$W$14,$V$8:$V$16)</formula1>
    </dataValidation>
    <dataValidation type="whole" imeMode="off" operator="greaterThanOrEqual" allowBlank="1" showInputMessage="1" showErrorMessage="1" sqref="I59:J59 G10:G56 I10:Q56" xr:uid="{3C722C47-8A8C-4C9B-A40B-2B8CBDEB7E4B}">
      <formula1>0</formula1>
    </dataValidation>
    <dataValidation type="date" imeMode="off" operator="greaterThanOrEqual" allowBlank="1" showInputMessage="1" showErrorMessage="1" sqref="M2:Q2" xr:uid="{7CCA1D38-E5C7-4B3F-A945-43D9124DD709}">
      <formula1>44652</formula1>
    </dataValidation>
    <dataValidation type="list" allowBlank="1" showInputMessage="1" showErrorMessage="1" sqref="F57 F9 H9 H57" xr:uid="{B78CF5DA-ABC6-4B3E-AB2C-614F46C8C882}">
      <formula1>"　,○,◎,×"</formula1>
    </dataValidation>
    <dataValidation type="list" allowBlank="1" showInputMessage="1" showErrorMessage="1" sqref="F10:F56 H10:H56" xr:uid="{1FE0C89C-E052-43AB-8B6D-F721ABFFCC75}">
      <formula1>"　,○,◎,×,統合主,統合副"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9" orientation="portrait" r:id="rId1"/>
  <headerFooter alignWithMargins="0">
    <oddHeader>&amp;R&amp;"-,標準"&amp;12【別紙】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94715-8FCC-4CA9-8BAC-2552E2C31444}">
  <sheetPr codeName="Sheet3"/>
  <dimension ref="A1:U22"/>
  <sheetViews>
    <sheetView topLeftCell="A5" zoomScaleNormal="100" zoomScaleSheetLayoutView="100" workbookViewId="0">
      <selection activeCell="B14" sqref="B14:J14"/>
    </sheetView>
  </sheetViews>
  <sheetFormatPr defaultColWidth="4.125" defaultRowHeight="33" customHeight="1" x14ac:dyDescent="0.15"/>
  <cols>
    <col min="1" max="19" width="4.125" style="1"/>
    <col min="20" max="20" width="4.125" style="21"/>
    <col min="21" max="16384" width="4.125" style="1"/>
  </cols>
  <sheetData>
    <row r="1" spans="1:21" ht="47.25" customHeight="1" x14ac:dyDescent="0.15">
      <c r="A1" s="210" t="s">
        <v>1448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4" spans="1:21" ht="33" customHeight="1" x14ac:dyDescent="0.15">
      <c r="A4" s="213" t="str">
        <f>IF(状況調査!H4="","",状況調査!H4)</f>
        <v/>
      </c>
      <c r="B4" s="214"/>
      <c r="C4" s="214"/>
      <c r="D4" s="214"/>
      <c r="E4" s="214"/>
      <c r="F4" s="214"/>
      <c r="G4" s="214"/>
      <c r="H4" s="214"/>
      <c r="I4" s="214"/>
      <c r="K4" s="55" t="s">
        <v>1449</v>
      </c>
    </row>
    <row r="5" spans="1:21" ht="33" customHeight="1" x14ac:dyDescent="0.15">
      <c r="A5" s="57"/>
      <c r="B5" s="58"/>
      <c r="C5" s="58"/>
      <c r="D5" s="58"/>
      <c r="E5" s="58"/>
      <c r="F5" s="58"/>
    </row>
    <row r="6" spans="1:21" ht="33" customHeight="1" x14ac:dyDescent="0.15">
      <c r="C6" s="208" t="str">
        <f>IF(AND(状況調査!A5="市立",状況調査!C5&lt;&gt;"伊丹市"),"事務局から"&amp;状況調査!C5&amp;"教育委員会に別途請求します。","")</f>
        <v/>
      </c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</row>
    <row r="7" spans="1:21" ht="33" customHeight="1" thickBot="1" x14ac:dyDescent="0.2">
      <c r="E7" s="216" t="s">
        <v>1450</v>
      </c>
      <c r="F7" s="217"/>
      <c r="G7" s="215">
        <f>IF(状況調査!P58="","",状況調査!P58)</f>
        <v>0</v>
      </c>
      <c r="H7" s="215"/>
      <c r="I7" s="215"/>
      <c r="J7" s="215"/>
      <c r="K7" s="215"/>
      <c r="L7" s="215"/>
      <c r="M7" s="215"/>
      <c r="N7" s="215"/>
      <c r="O7" s="46" t="s">
        <v>1451</v>
      </c>
      <c r="P7" s="45"/>
    </row>
    <row r="9" spans="1:21" ht="33" customHeight="1" x14ac:dyDescent="0.15">
      <c r="E9" s="211" t="s">
        <v>1605</v>
      </c>
      <c r="F9" s="211"/>
      <c r="G9" s="211"/>
      <c r="H9" s="211"/>
      <c r="I9" s="211"/>
      <c r="J9" s="211"/>
      <c r="K9" s="211"/>
      <c r="L9" s="211"/>
      <c r="M9" s="211"/>
      <c r="N9" s="211"/>
      <c r="O9" s="211"/>
      <c r="P9" s="211"/>
      <c r="Q9" s="211"/>
    </row>
    <row r="10" spans="1:21" ht="33" customHeight="1" x14ac:dyDescent="0.15">
      <c r="B10" s="1" t="s">
        <v>1452</v>
      </c>
      <c r="P10" s="21"/>
      <c r="T10" s="1"/>
    </row>
    <row r="11" spans="1:21" ht="33" customHeight="1" x14ac:dyDescent="0.15">
      <c r="B11" s="181" t="s">
        <v>1453</v>
      </c>
      <c r="C11" s="181"/>
      <c r="D11" s="181"/>
      <c r="E11" s="181"/>
      <c r="F11" s="199">
        <f>IF(状況調査!K59="","",状況調査!K59)</f>
        <v>0</v>
      </c>
      <c r="G11" s="199"/>
      <c r="H11" s="199"/>
      <c r="I11" s="21" t="s">
        <v>1455</v>
      </c>
      <c r="J11" s="21" t="s">
        <v>1457</v>
      </c>
      <c r="K11" s="199">
        <f>IF(状況調査!A5="",0,IF(OR(状況調査!A5="県立",状況調査!B5="特支"),0,IF(OR(状況調査!B5="定通多",状況調査!B5="広域通"),状況調査!U26,状況調査!U25)))</f>
        <v>0</v>
      </c>
      <c r="L11" s="199"/>
      <c r="M11" s="199"/>
      <c r="N11" s="21" t="s">
        <v>1451</v>
      </c>
      <c r="O11" s="21" t="s">
        <v>1458</v>
      </c>
      <c r="P11" s="199">
        <f>F11*K11</f>
        <v>0</v>
      </c>
      <c r="Q11" s="199"/>
      <c r="R11" s="199"/>
      <c r="S11" s="199"/>
      <c r="T11" s="21" t="s">
        <v>1451</v>
      </c>
    </row>
    <row r="12" spans="1:21" ht="33" customHeight="1" x14ac:dyDescent="0.15">
      <c r="B12" s="218" t="s">
        <v>1454</v>
      </c>
      <c r="C12" s="218"/>
      <c r="D12" s="218"/>
      <c r="E12" s="218"/>
      <c r="F12" s="212">
        <f>IF(状況調査!E59="","",状況調査!E59)</f>
        <v>0</v>
      </c>
      <c r="G12" s="212"/>
      <c r="H12" s="212"/>
      <c r="I12" s="56" t="s">
        <v>1456</v>
      </c>
      <c r="J12" s="56" t="s">
        <v>1457</v>
      </c>
      <c r="K12" s="212">
        <f>IF(状況調査!A5="",0,IF(状況調査!B5="特支",0,IF(OR(状況調査!B5="定通多",状況調査!B5="広域通"),状況調査!U21,状況調査!U20)))</f>
        <v>0</v>
      </c>
      <c r="L12" s="212"/>
      <c r="M12" s="212"/>
      <c r="N12" s="56" t="s">
        <v>1451</v>
      </c>
      <c r="O12" s="56" t="s">
        <v>1458</v>
      </c>
      <c r="P12" s="212">
        <f>F12*K12</f>
        <v>0</v>
      </c>
      <c r="Q12" s="212"/>
      <c r="R12" s="212"/>
      <c r="S12" s="212"/>
      <c r="T12" s="56" t="s">
        <v>1451</v>
      </c>
    </row>
    <row r="13" spans="1:21" ht="33" customHeight="1" x14ac:dyDescent="0.15">
      <c r="I13" s="206" t="s">
        <v>1459</v>
      </c>
      <c r="J13" s="207"/>
      <c r="K13" s="207"/>
      <c r="L13" s="207"/>
      <c r="M13" s="207"/>
      <c r="N13" s="207"/>
      <c r="O13" s="207"/>
      <c r="P13" s="199">
        <f>P11+P12</f>
        <v>0</v>
      </c>
      <c r="Q13" s="199"/>
      <c r="R13" s="199"/>
      <c r="S13" s="199"/>
      <c r="T13" s="21" t="s">
        <v>1451</v>
      </c>
    </row>
    <row r="14" spans="1:21" ht="33" customHeight="1" x14ac:dyDescent="0.15">
      <c r="B14" s="202">
        <f ca="1">NOW()</f>
        <v>46126.611611921297</v>
      </c>
      <c r="C14" s="202"/>
      <c r="D14" s="202"/>
      <c r="E14" s="202"/>
      <c r="F14" s="202"/>
      <c r="G14" s="202"/>
      <c r="H14" s="202"/>
      <c r="I14" s="202"/>
      <c r="J14" s="202"/>
    </row>
    <row r="15" spans="1:21" ht="33" customHeight="1" x14ac:dyDescent="0.15">
      <c r="L15" s="90"/>
      <c r="M15" s="90"/>
      <c r="N15" s="203" t="s">
        <v>1600</v>
      </c>
      <c r="O15" s="203"/>
      <c r="P15" s="203"/>
      <c r="Q15" s="203"/>
      <c r="R15" s="203"/>
      <c r="S15" s="203"/>
      <c r="T15" s="203"/>
    </row>
    <row r="16" spans="1:21" ht="33" customHeight="1" x14ac:dyDescent="0.15">
      <c r="N16" s="203" t="s">
        <v>1460</v>
      </c>
      <c r="O16" s="203"/>
      <c r="P16" s="203"/>
      <c r="Q16" s="203"/>
      <c r="R16" s="203"/>
      <c r="S16" s="203"/>
      <c r="T16" s="203"/>
    </row>
    <row r="17" spans="2:20" ht="33" customHeight="1" x14ac:dyDescent="0.15">
      <c r="N17" s="203" t="s">
        <v>1601</v>
      </c>
      <c r="O17" s="203"/>
      <c r="P17" s="203"/>
      <c r="Q17" s="203"/>
      <c r="R17" s="203"/>
      <c r="S17" s="203"/>
      <c r="T17" s="203"/>
    </row>
    <row r="18" spans="2:20" ht="33" customHeight="1" thickBot="1" x14ac:dyDescent="0.2">
      <c r="S18" s="47"/>
    </row>
    <row r="19" spans="2:20" ht="33" customHeight="1" x14ac:dyDescent="0.15">
      <c r="B19" s="197" t="s">
        <v>1461</v>
      </c>
      <c r="C19" s="198"/>
      <c r="D19" s="198"/>
      <c r="E19" s="198"/>
      <c r="F19" s="200" t="s">
        <v>1585</v>
      </c>
      <c r="G19" s="200"/>
      <c r="H19" s="200"/>
      <c r="I19" s="91" t="s">
        <v>1587</v>
      </c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51"/>
    </row>
    <row r="20" spans="2:20" ht="33" customHeight="1" x14ac:dyDescent="0.15">
      <c r="B20" s="48"/>
      <c r="F20" s="204" t="s">
        <v>1589</v>
      </c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49"/>
    </row>
    <row r="21" spans="2:20" ht="33" customHeight="1" x14ac:dyDescent="0.15">
      <c r="B21" s="219" t="s">
        <v>1462</v>
      </c>
      <c r="C21" s="181"/>
      <c r="D21" s="181"/>
      <c r="E21" s="181"/>
      <c r="F21" s="201" t="s">
        <v>1586</v>
      </c>
      <c r="G21" s="201"/>
      <c r="H21" s="201"/>
      <c r="I21" s="92" t="s">
        <v>1588</v>
      </c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52"/>
    </row>
    <row r="22" spans="2:20" ht="33" customHeight="1" thickBot="1" x14ac:dyDescent="0.2">
      <c r="B22" s="53"/>
      <c r="C22" s="50"/>
      <c r="D22" s="50"/>
      <c r="E22" s="50"/>
      <c r="F22" s="209" t="s">
        <v>1516</v>
      </c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54"/>
    </row>
  </sheetData>
  <sheetProtection algorithmName="SHA-512" hashValue="hsrezGJQf0WUd67hYDwmMRLRxvHS3QrFeIjhXzKYrgPT9uUfj9fN/ejm4xiS04Fa4Vuo95T2zejW8FcsLuw8YQ==" saltValue="Vioz+3RxP5t4U73A3036dA==" spinCount="100000" sheet="1" selectLockedCells="1"/>
  <mergeCells count="26">
    <mergeCell ref="C6:S6"/>
    <mergeCell ref="F22:S22"/>
    <mergeCell ref="A1:U1"/>
    <mergeCell ref="E9:Q9"/>
    <mergeCell ref="P11:S11"/>
    <mergeCell ref="P12:S12"/>
    <mergeCell ref="K11:M11"/>
    <mergeCell ref="K12:M12"/>
    <mergeCell ref="F11:H11"/>
    <mergeCell ref="F12:H12"/>
    <mergeCell ref="B11:E11"/>
    <mergeCell ref="A4:I4"/>
    <mergeCell ref="G7:N7"/>
    <mergeCell ref="E7:F7"/>
    <mergeCell ref="B12:E12"/>
    <mergeCell ref="B21:E21"/>
    <mergeCell ref="B19:E19"/>
    <mergeCell ref="P13:S13"/>
    <mergeCell ref="F19:H19"/>
    <mergeCell ref="F21:H21"/>
    <mergeCell ref="B14:J14"/>
    <mergeCell ref="N16:T16"/>
    <mergeCell ref="N17:T17"/>
    <mergeCell ref="F20:S20"/>
    <mergeCell ref="I13:O13"/>
    <mergeCell ref="N15:T15"/>
  </mergeCells>
  <phoneticPr fontId="1"/>
  <printOptions horizontalCentered="1"/>
  <pageMargins left="0.78740157480314965" right="0.78740157480314965" top="0.78740157480314965" bottom="0.78740157480314965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66CB-851F-4DAC-8829-AE36B34AE874}">
  <sheetPr codeName="Sheet2"/>
  <dimension ref="A1:N263"/>
  <sheetViews>
    <sheetView zoomScaleNormal="100" workbookViewId="0">
      <selection activeCell="A221" sqref="A221"/>
    </sheetView>
  </sheetViews>
  <sheetFormatPr defaultColWidth="5.5" defaultRowHeight="19.5" x14ac:dyDescent="0.15"/>
  <cols>
    <col min="1" max="1" width="5.125" style="90" bestFit="1" customWidth="1"/>
    <col min="2" max="2" width="7" style="95" bestFit="1" customWidth="1"/>
    <col min="3" max="3" width="9" style="95" bestFit="1" customWidth="1"/>
    <col min="4" max="4" width="7.125" style="95" bestFit="1" customWidth="1"/>
    <col min="5" max="5" width="17.25" style="90" bestFit="1" customWidth="1"/>
    <col min="6" max="6" width="3.5" style="90" customWidth="1"/>
    <col min="7" max="7" width="20.375" style="90" customWidth="1"/>
    <col min="8" max="8" width="23.625" style="90" customWidth="1"/>
    <col min="9" max="9" width="37.625" style="90" customWidth="1"/>
    <col min="10" max="10" width="9.5" style="90" customWidth="1"/>
    <col min="11" max="11" width="44" style="90" customWidth="1"/>
    <col min="12" max="12" width="15.25" style="90" customWidth="1"/>
    <col min="13" max="13" width="35.625" style="90" customWidth="1"/>
    <col min="14" max="14" width="5.625" style="90" bestFit="1" customWidth="1"/>
    <col min="15" max="16384" width="5.5" style="90"/>
  </cols>
  <sheetData>
    <row r="1" spans="1:14" x14ac:dyDescent="0.15">
      <c r="A1" s="220" t="s">
        <v>1431</v>
      </c>
      <c r="B1" s="220"/>
      <c r="C1" s="220"/>
      <c r="D1" s="220"/>
      <c r="E1" s="220" t="s">
        <v>1430</v>
      </c>
      <c r="F1" s="220"/>
      <c r="G1" s="220"/>
      <c r="H1" s="220" t="s">
        <v>1432</v>
      </c>
      <c r="I1" s="220"/>
      <c r="J1" s="220"/>
      <c r="K1" s="220"/>
      <c r="L1" s="220"/>
      <c r="M1" s="220"/>
    </row>
    <row r="2" spans="1:14" x14ac:dyDescent="0.15">
      <c r="A2" s="94" t="s">
        <v>56</v>
      </c>
      <c r="B2" s="94" t="s">
        <v>1418</v>
      </c>
      <c r="C2" s="94" t="s">
        <v>1404</v>
      </c>
      <c r="D2" s="94" t="s">
        <v>1405</v>
      </c>
      <c r="E2" s="94" t="s">
        <v>1419</v>
      </c>
      <c r="F2" s="94" t="s">
        <v>1561</v>
      </c>
      <c r="G2" s="94" t="s">
        <v>1420</v>
      </c>
      <c r="H2" s="94" t="s">
        <v>57</v>
      </c>
      <c r="I2" s="94" t="s">
        <v>58</v>
      </c>
      <c r="J2" s="94" t="s">
        <v>59</v>
      </c>
      <c r="K2" s="94" t="s">
        <v>60</v>
      </c>
      <c r="L2" s="94" t="s">
        <v>61</v>
      </c>
      <c r="M2" s="94" t="s">
        <v>1375</v>
      </c>
    </row>
    <row r="3" spans="1:14" x14ac:dyDescent="0.15">
      <c r="A3" s="90">
        <v>1</v>
      </c>
      <c r="B3" s="95" t="s">
        <v>1408</v>
      </c>
      <c r="C3" s="95" t="s">
        <v>1392</v>
      </c>
      <c r="D3" s="95" t="s">
        <v>1406</v>
      </c>
      <c r="E3" s="90" t="str">
        <f t="shared" ref="E3:E69" si="0">B3&amp;C3&amp;D3</f>
        <v>県立全日制神戸</v>
      </c>
      <c r="F3" s="90">
        <f>COUNTIF($E$3:E3,E3)</f>
        <v>1</v>
      </c>
      <c r="G3" s="90" t="str">
        <f t="shared" ref="G3:G69" si="1">E3&amp;F3</f>
        <v>県立全日制神戸1</v>
      </c>
      <c r="H3" s="90" t="s">
        <v>62</v>
      </c>
      <c r="I3" s="90" t="s">
        <v>63</v>
      </c>
      <c r="J3" s="90" t="s">
        <v>64</v>
      </c>
      <c r="K3" s="90" t="s">
        <v>65</v>
      </c>
      <c r="L3" s="90" t="s">
        <v>66</v>
      </c>
      <c r="M3" s="90" t="s">
        <v>67</v>
      </c>
      <c r="N3" s="90">
        <f t="shared" ref="N3:N69" si="2">A3</f>
        <v>1</v>
      </c>
    </row>
    <row r="4" spans="1:14" x14ac:dyDescent="0.15">
      <c r="A4" s="90">
        <v>2</v>
      </c>
      <c r="B4" s="95" t="s">
        <v>1408</v>
      </c>
      <c r="C4" s="95" t="s">
        <v>1392</v>
      </c>
      <c r="D4" s="95" t="s">
        <v>1406</v>
      </c>
      <c r="E4" s="90" t="str">
        <f t="shared" si="0"/>
        <v>県立全日制神戸</v>
      </c>
      <c r="F4" s="90">
        <f>COUNTIF($E$3:E4,E4)</f>
        <v>2</v>
      </c>
      <c r="G4" s="90" t="str">
        <f t="shared" si="1"/>
        <v>県立全日制神戸2</v>
      </c>
      <c r="H4" s="90" t="s">
        <v>68</v>
      </c>
      <c r="I4" s="90" t="s">
        <v>69</v>
      </c>
      <c r="J4" s="90" t="s">
        <v>70</v>
      </c>
      <c r="K4" s="90" t="s">
        <v>71</v>
      </c>
      <c r="L4" s="90" t="s">
        <v>72</v>
      </c>
      <c r="M4" s="90" t="s">
        <v>73</v>
      </c>
      <c r="N4" s="90">
        <f t="shared" si="2"/>
        <v>2</v>
      </c>
    </row>
    <row r="5" spans="1:14" x14ac:dyDescent="0.15">
      <c r="A5" s="90">
        <v>3</v>
      </c>
      <c r="B5" s="95" t="s">
        <v>1408</v>
      </c>
      <c r="C5" s="95" t="s">
        <v>1392</v>
      </c>
      <c r="D5" s="95" t="s">
        <v>1406</v>
      </c>
      <c r="E5" s="90" t="str">
        <f t="shared" si="0"/>
        <v>県立全日制神戸</v>
      </c>
      <c r="F5" s="90">
        <f>COUNTIF($E$3:E5,E5)</f>
        <v>3</v>
      </c>
      <c r="G5" s="90" t="str">
        <f t="shared" si="1"/>
        <v>県立全日制神戸3</v>
      </c>
      <c r="H5" s="90" t="s">
        <v>74</v>
      </c>
      <c r="I5" s="90" t="s">
        <v>75</v>
      </c>
      <c r="J5" s="90" t="s">
        <v>76</v>
      </c>
      <c r="K5" s="90" t="s">
        <v>77</v>
      </c>
      <c r="L5" s="90" t="s">
        <v>78</v>
      </c>
      <c r="M5" s="90" t="s">
        <v>79</v>
      </c>
      <c r="N5" s="90">
        <f t="shared" si="2"/>
        <v>3</v>
      </c>
    </row>
    <row r="6" spans="1:14" x14ac:dyDescent="0.15">
      <c r="A6" s="90">
        <v>4</v>
      </c>
      <c r="B6" s="95" t="s">
        <v>1408</v>
      </c>
      <c r="C6" s="95" t="s">
        <v>1392</v>
      </c>
      <c r="D6" s="95" t="s">
        <v>1406</v>
      </c>
      <c r="E6" s="90" t="str">
        <f t="shared" si="0"/>
        <v>県立全日制神戸</v>
      </c>
      <c r="F6" s="90">
        <f>COUNTIF($E$3:E6,E6)</f>
        <v>4</v>
      </c>
      <c r="G6" s="90" t="str">
        <f t="shared" si="1"/>
        <v>県立全日制神戸4</v>
      </c>
      <c r="H6" s="90" t="s">
        <v>80</v>
      </c>
      <c r="I6" s="90" t="s">
        <v>81</v>
      </c>
      <c r="J6" s="90" t="s">
        <v>82</v>
      </c>
      <c r="K6" s="90" t="s">
        <v>83</v>
      </c>
      <c r="L6" s="90" t="s">
        <v>84</v>
      </c>
      <c r="M6" s="90" t="s">
        <v>85</v>
      </c>
      <c r="N6" s="90">
        <f t="shared" si="2"/>
        <v>4</v>
      </c>
    </row>
    <row r="7" spans="1:14" x14ac:dyDescent="0.15">
      <c r="A7" s="90">
        <v>5</v>
      </c>
      <c r="B7" s="95" t="s">
        <v>1408</v>
      </c>
      <c r="C7" s="95" t="s">
        <v>1392</v>
      </c>
      <c r="D7" s="95" t="s">
        <v>1406</v>
      </c>
      <c r="E7" s="90" t="str">
        <f t="shared" si="0"/>
        <v>県立全日制神戸</v>
      </c>
      <c r="F7" s="90">
        <f>COUNTIF($E$3:E7,E7)</f>
        <v>5</v>
      </c>
      <c r="G7" s="90" t="str">
        <f t="shared" si="1"/>
        <v>県立全日制神戸5</v>
      </c>
      <c r="H7" s="90" t="s">
        <v>86</v>
      </c>
      <c r="I7" s="90" t="s">
        <v>87</v>
      </c>
      <c r="J7" s="90" t="s">
        <v>88</v>
      </c>
      <c r="K7" s="90" t="s">
        <v>89</v>
      </c>
      <c r="L7" s="90" t="s">
        <v>90</v>
      </c>
      <c r="M7" s="90" t="s">
        <v>91</v>
      </c>
      <c r="N7" s="90">
        <f t="shared" si="2"/>
        <v>5</v>
      </c>
    </row>
    <row r="8" spans="1:14" x14ac:dyDescent="0.15">
      <c r="A8" s="90">
        <v>6</v>
      </c>
      <c r="B8" s="95" t="s">
        <v>1408</v>
      </c>
      <c r="C8" s="95" t="s">
        <v>1392</v>
      </c>
      <c r="D8" s="95" t="s">
        <v>1406</v>
      </c>
      <c r="E8" s="90" t="str">
        <f t="shared" si="0"/>
        <v>県立全日制神戸</v>
      </c>
      <c r="F8" s="90">
        <f>COUNTIF($E$3:E8,E8)</f>
        <v>6</v>
      </c>
      <c r="G8" s="90" t="str">
        <f t="shared" si="1"/>
        <v>県立全日制神戸6</v>
      </c>
      <c r="H8" s="90" t="s">
        <v>92</v>
      </c>
      <c r="I8" s="90" t="s">
        <v>93</v>
      </c>
      <c r="J8" s="90" t="s">
        <v>94</v>
      </c>
      <c r="K8" s="90" t="s">
        <v>95</v>
      </c>
      <c r="L8" s="90" t="s">
        <v>96</v>
      </c>
      <c r="M8" s="90" t="s">
        <v>97</v>
      </c>
      <c r="N8" s="90">
        <f t="shared" si="2"/>
        <v>6</v>
      </c>
    </row>
    <row r="9" spans="1:14" x14ac:dyDescent="0.15">
      <c r="A9" s="90">
        <v>7</v>
      </c>
      <c r="B9" s="95" t="s">
        <v>1408</v>
      </c>
      <c r="C9" s="95" t="s">
        <v>1392</v>
      </c>
      <c r="D9" s="95" t="s">
        <v>1406</v>
      </c>
      <c r="E9" s="90" t="str">
        <f t="shared" si="0"/>
        <v>県立全日制神戸</v>
      </c>
      <c r="F9" s="90">
        <f>COUNTIF($E$3:E9,E9)</f>
        <v>7</v>
      </c>
      <c r="G9" s="90" t="str">
        <f t="shared" si="1"/>
        <v>県立全日制神戸7</v>
      </c>
      <c r="H9" s="90" t="s">
        <v>98</v>
      </c>
      <c r="I9" s="90" t="s">
        <v>99</v>
      </c>
      <c r="J9" s="90" t="s">
        <v>100</v>
      </c>
      <c r="K9" s="90" t="s">
        <v>101</v>
      </c>
      <c r="L9" s="90" t="s">
        <v>102</v>
      </c>
      <c r="M9" s="90" t="s">
        <v>103</v>
      </c>
      <c r="N9" s="90">
        <f t="shared" si="2"/>
        <v>7</v>
      </c>
    </row>
    <row r="10" spans="1:14" x14ac:dyDescent="0.15">
      <c r="A10" s="90">
        <v>8</v>
      </c>
      <c r="B10" s="95" t="s">
        <v>1408</v>
      </c>
      <c r="C10" s="95" t="s">
        <v>1392</v>
      </c>
      <c r="D10" s="95" t="s">
        <v>1406</v>
      </c>
      <c r="E10" s="90" t="str">
        <f t="shared" si="0"/>
        <v>県立全日制神戸</v>
      </c>
      <c r="F10" s="90">
        <f>COUNTIF($E$3:E10,E10)</f>
        <v>8</v>
      </c>
      <c r="G10" s="90" t="str">
        <f t="shared" si="1"/>
        <v>県立全日制神戸8</v>
      </c>
      <c r="H10" s="90" t="s">
        <v>104</v>
      </c>
      <c r="I10" s="90" t="s">
        <v>105</v>
      </c>
      <c r="J10" s="90" t="s">
        <v>106</v>
      </c>
      <c r="K10" s="90" t="s">
        <v>107</v>
      </c>
      <c r="L10" s="90" t="s">
        <v>108</v>
      </c>
      <c r="M10" s="90" t="s">
        <v>109</v>
      </c>
      <c r="N10" s="90">
        <f t="shared" si="2"/>
        <v>8</v>
      </c>
    </row>
    <row r="11" spans="1:14" x14ac:dyDescent="0.15">
      <c r="A11" s="90">
        <v>9</v>
      </c>
      <c r="B11" s="95" t="s">
        <v>1408</v>
      </c>
      <c r="C11" s="95" t="s">
        <v>1392</v>
      </c>
      <c r="D11" s="95" t="s">
        <v>1406</v>
      </c>
      <c r="E11" s="90" t="str">
        <f t="shared" si="0"/>
        <v>県立全日制神戸</v>
      </c>
      <c r="F11" s="90">
        <f>COUNTIF($E$3:E11,E11)</f>
        <v>9</v>
      </c>
      <c r="G11" s="90" t="str">
        <f t="shared" si="1"/>
        <v>県立全日制神戸9</v>
      </c>
      <c r="H11" s="90" t="s">
        <v>110</v>
      </c>
      <c r="I11" s="90" t="s">
        <v>111</v>
      </c>
      <c r="J11" s="90" t="s">
        <v>112</v>
      </c>
      <c r="K11" s="90" t="s">
        <v>113</v>
      </c>
      <c r="L11" s="90" t="s">
        <v>114</v>
      </c>
      <c r="M11" s="90" t="s">
        <v>115</v>
      </c>
      <c r="N11" s="90">
        <f t="shared" si="2"/>
        <v>9</v>
      </c>
    </row>
    <row r="12" spans="1:14" x14ac:dyDescent="0.15">
      <c r="A12" s="90">
        <v>10</v>
      </c>
      <c r="B12" s="95" t="s">
        <v>1408</v>
      </c>
      <c r="C12" s="95" t="s">
        <v>1392</v>
      </c>
      <c r="D12" s="95" t="s">
        <v>1406</v>
      </c>
      <c r="E12" s="90" t="str">
        <f t="shared" si="0"/>
        <v>県立全日制神戸</v>
      </c>
      <c r="F12" s="90">
        <f>COUNTIF($E$3:E12,E12)</f>
        <v>10</v>
      </c>
      <c r="G12" s="90" t="str">
        <f t="shared" si="1"/>
        <v>県立全日制神戸10</v>
      </c>
      <c r="H12" s="90" t="s">
        <v>116</v>
      </c>
      <c r="I12" s="90" t="s">
        <v>117</v>
      </c>
      <c r="J12" s="90" t="s">
        <v>118</v>
      </c>
      <c r="K12" s="90" t="s">
        <v>119</v>
      </c>
      <c r="L12" s="90" t="s">
        <v>120</v>
      </c>
      <c r="M12" s="90" t="s">
        <v>121</v>
      </c>
      <c r="N12" s="90">
        <f t="shared" si="2"/>
        <v>10</v>
      </c>
    </row>
    <row r="13" spans="1:14" x14ac:dyDescent="0.15">
      <c r="A13" s="90">
        <v>11</v>
      </c>
      <c r="B13" s="95" t="s">
        <v>1408</v>
      </c>
      <c r="C13" s="95" t="s">
        <v>1392</v>
      </c>
      <c r="D13" s="95" t="s">
        <v>1406</v>
      </c>
      <c r="E13" s="90" t="str">
        <f t="shared" si="0"/>
        <v>県立全日制神戸</v>
      </c>
      <c r="F13" s="90">
        <f>COUNTIF($E$3:E13,E13)</f>
        <v>11</v>
      </c>
      <c r="G13" s="90" t="str">
        <f t="shared" si="1"/>
        <v>県立全日制神戸11</v>
      </c>
      <c r="H13" s="90" t="s">
        <v>122</v>
      </c>
      <c r="I13" s="90" t="s">
        <v>123</v>
      </c>
      <c r="J13" s="90" t="s">
        <v>124</v>
      </c>
      <c r="K13" s="90" t="s">
        <v>125</v>
      </c>
      <c r="L13" s="90" t="s">
        <v>126</v>
      </c>
      <c r="M13" s="90" t="s">
        <v>127</v>
      </c>
      <c r="N13" s="90">
        <f t="shared" si="2"/>
        <v>11</v>
      </c>
    </row>
    <row r="14" spans="1:14" x14ac:dyDescent="0.15">
      <c r="A14" s="90">
        <v>12</v>
      </c>
      <c r="B14" s="95" t="s">
        <v>1408</v>
      </c>
      <c r="C14" s="95" t="s">
        <v>1392</v>
      </c>
      <c r="D14" s="95" t="s">
        <v>1406</v>
      </c>
      <c r="E14" s="90" t="str">
        <f t="shared" si="0"/>
        <v>県立全日制神戸</v>
      </c>
      <c r="F14" s="90">
        <f>COUNTIF($E$3:E14,E14)</f>
        <v>12</v>
      </c>
      <c r="G14" s="90" t="str">
        <f t="shared" si="1"/>
        <v>県立全日制神戸12</v>
      </c>
      <c r="H14" s="90" t="s">
        <v>128</v>
      </c>
      <c r="I14" s="90" t="s">
        <v>129</v>
      </c>
      <c r="J14" s="90" t="s">
        <v>130</v>
      </c>
      <c r="K14" s="90" t="s">
        <v>131</v>
      </c>
      <c r="L14" s="90" t="s">
        <v>132</v>
      </c>
      <c r="M14" s="90" t="s">
        <v>133</v>
      </c>
      <c r="N14" s="90">
        <f t="shared" si="2"/>
        <v>12</v>
      </c>
    </row>
    <row r="15" spans="1:14" x14ac:dyDescent="0.15">
      <c r="A15" s="90">
        <v>13</v>
      </c>
      <c r="B15" s="95" t="s">
        <v>1408</v>
      </c>
      <c r="C15" s="95" t="s">
        <v>1392</v>
      </c>
      <c r="D15" s="95" t="s">
        <v>1406</v>
      </c>
      <c r="E15" s="90" t="str">
        <f t="shared" si="0"/>
        <v>県立全日制神戸</v>
      </c>
      <c r="F15" s="90">
        <f>COUNTIF($E$3:E15,E15)</f>
        <v>13</v>
      </c>
      <c r="G15" s="90" t="str">
        <f t="shared" si="1"/>
        <v>県立全日制神戸13</v>
      </c>
      <c r="H15" s="90" t="s">
        <v>134</v>
      </c>
      <c r="I15" s="90" t="s">
        <v>135</v>
      </c>
      <c r="J15" s="90" t="s">
        <v>130</v>
      </c>
      <c r="K15" s="90" t="s">
        <v>136</v>
      </c>
      <c r="L15" s="90" t="s">
        <v>137</v>
      </c>
      <c r="M15" s="90" t="s">
        <v>138</v>
      </c>
      <c r="N15" s="90">
        <f t="shared" si="2"/>
        <v>13</v>
      </c>
    </row>
    <row r="16" spans="1:14" x14ac:dyDescent="0.15">
      <c r="A16" s="90">
        <v>14</v>
      </c>
      <c r="B16" s="95" t="s">
        <v>1408</v>
      </c>
      <c r="C16" s="95" t="s">
        <v>1392</v>
      </c>
      <c r="D16" s="95" t="s">
        <v>1406</v>
      </c>
      <c r="E16" s="90" t="str">
        <f t="shared" si="0"/>
        <v>県立全日制神戸</v>
      </c>
      <c r="F16" s="90">
        <f>COUNTIF($E$3:E16,E16)</f>
        <v>14</v>
      </c>
      <c r="G16" s="90" t="str">
        <f t="shared" si="1"/>
        <v>県立全日制神戸14</v>
      </c>
      <c r="H16" s="90" t="s">
        <v>139</v>
      </c>
      <c r="I16" s="90" t="s">
        <v>140</v>
      </c>
      <c r="J16" s="90" t="s">
        <v>141</v>
      </c>
      <c r="K16" s="90" t="s">
        <v>142</v>
      </c>
      <c r="L16" s="90" t="s">
        <v>143</v>
      </c>
      <c r="M16" s="90" t="s">
        <v>144</v>
      </c>
      <c r="N16" s="90">
        <f t="shared" si="2"/>
        <v>14</v>
      </c>
    </row>
    <row r="17" spans="1:14" x14ac:dyDescent="0.15">
      <c r="A17" s="90">
        <v>15</v>
      </c>
      <c r="B17" s="95" t="s">
        <v>1408</v>
      </c>
      <c r="C17" s="95" t="s">
        <v>1392</v>
      </c>
      <c r="D17" s="95" t="s">
        <v>1406</v>
      </c>
      <c r="E17" s="90" t="str">
        <f t="shared" si="0"/>
        <v>県立全日制神戸</v>
      </c>
      <c r="F17" s="90">
        <f>COUNTIF($E$3:E17,E17)</f>
        <v>15</v>
      </c>
      <c r="G17" s="90" t="str">
        <f t="shared" si="1"/>
        <v>県立全日制神戸15</v>
      </c>
      <c r="H17" s="90" t="s">
        <v>145</v>
      </c>
      <c r="I17" s="90" t="s">
        <v>146</v>
      </c>
      <c r="J17" s="90" t="s">
        <v>147</v>
      </c>
      <c r="K17" s="90" t="s">
        <v>148</v>
      </c>
      <c r="L17" s="90" t="s">
        <v>149</v>
      </c>
      <c r="M17" s="90" t="s">
        <v>150</v>
      </c>
      <c r="N17" s="90">
        <f t="shared" si="2"/>
        <v>15</v>
      </c>
    </row>
    <row r="18" spans="1:14" x14ac:dyDescent="0.15">
      <c r="A18" s="90">
        <v>16</v>
      </c>
      <c r="B18" s="95" t="s">
        <v>1408</v>
      </c>
      <c r="C18" s="95" t="s">
        <v>1392</v>
      </c>
      <c r="D18" s="95" t="s">
        <v>1406</v>
      </c>
      <c r="E18" s="90" t="str">
        <f t="shared" si="0"/>
        <v>県立全日制神戸</v>
      </c>
      <c r="F18" s="90">
        <f>COUNTIF($E$3:E18,E18)</f>
        <v>16</v>
      </c>
      <c r="G18" s="90" t="str">
        <f t="shared" si="1"/>
        <v>県立全日制神戸16</v>
      </c>
      <c r="H18" s="90" t="s">
        <v>151</v>
      </c>
      <c r="I18" s="90" t="s">
        <v>152</v>
      </c>
      <c r="J18" s="90" t="s">
        <v>147</v>
      </c>
      <c r="K18" s="90" t="s">
        <v>153</v>
      </c>
      <c r="L18" s="90" t="s">
        <v>154</v>
      </c>
      <c r="M18" s="90" t="s">
        <v>155</v>
      </c>
      <c r="N18" s="90">
        <f t="shared" si="2"/>
        <v>16</v>
      </c>
    </row>
    <row r="19" spans="1:14" x14ac:dyDescent="0.15">
      <c r="A19" s="90">
        <v>17</v>
      </c>
      <c r="B19" s="95" t="s">
        <v>1408</v>
      </c>
      <c r="C19" s="95" t="s">
        <v>1392</v>
      </c>
      <c r="D19" s="95" t="s">
        <v>1406</v>
      </c>
      <c r="E19" s="90" t="str">
        <f t="shared" si="0"/>
        <v>県立全日制神戸</v>
      </c>
      <c r="F19" s="90">
        <f>COUNTIF($E$3:E19,E19)</f>
        <v>17</v>
      </c>
      <c r="G19" s="90" t="str">
        <f t="shared" si="1"/>
        <v>県立全日制神戸17</v>
      </c>
      <c r="H19" s="90" t="s">
        <v>156</v>
      </c>
      <c r="I19" s="90" t="s">
        <v>157</v>
      </c>
      <c r="J19" s="90" t="s">
        <v>158</v>
      </c>
      <c r="K19" s="90" t="s">
        <v>159</v>
      </c>
      <c r="L19" s="90" t="s">
        <v>160</v>
      </c>
      <c r="M19" s="90" t="s">
        <v>161</v>
      </c>
      <c r="N19" s="90">
        <f t="shared" si="2"/>
        <v>17</v>
      </c>
    </row>
    <row r="20" spans="1:14" x14ac:dyDescent="0.15">
      <c r="A20" s="90">
        <v>18</v>
      </c>
      <c r="B20" s="95" t="s">
        <v>1408</v>
      </c>
      <c r="C20" s="95" t="s">
        <v>1392</v>
      </c>
      <c r="D20" s="95" t="s">
        <v>1406</v>
      </c>
      <c r="E20" s="90" t="str">
        <f t="shared" si="0"/>
        <v>県立全日制神戸</v>
      </c>
      <c r="F20" s="90">
        <f>COUNTIF($E$3:E20,E20)</f>
        <v>18</v>
      </c>
      <c r="G20" s="90" t="str">
        <f t="shared" si="1"/>
        <v>県立全日制神戸18</v>
      </c>
      <c r="H20" s="90" t="s">
        <v>162</v>
      </c>
      <c r="I20" s="90" t="s">
        <v>163</v>
      </c>
      <c r="J20" s="90" t="s">
        <v>164</v>
      </c>
      <c r="K20" s="90" t="s">
        <v>165</v>
      </c>
      <c r="L20" s="90" t="s">
        <v>166</v>
      </c>
      <c r="M20" s="90" t="s">
        <v>167</v>
      </c>
      <c r="N20" s="90">
        <f t="shared" si="2"/>
        <v>18</v>
      </c>
    </row>
    <row r="21" spans="1:14" x14ac:dyDescent="0.15">
      <c r="A21" s="90">
        <v>19</v>
      </c>
      <c r="B21" s="95" t="s">
        <v>1408</v>
      </c>
      <c r="C21" s="95" t="s">
        <v>1392</v>
      </c>
      <c r="D21" s="95" t="s">
        <v>1406</v>
      </c>
      <c r="E21" s="90" t="str">
        <f t="shared" si="0"/>
        <v>県立全日制神戸</v>
      </c>
      <c r="F21" s="90">
        <f>COUNTIF($E$3:E21,E21)</f>
        <v>19</v>
      </c>
      <c r="G21" s="90" t="str">
        <f t="shared" si="1"/>
        <v>県立全日制神戸19</v>
      </c>
      <c r="H21" s="90" t="s">
        <v>168</v>
      </c>
      <c r="I21" s="90" t="s">
        <v>169</v>
      </c>
      <c r="J21" s="90" t="s">
        <v>170</v>
      </c>
      <c r="K21" s="90" t="s">
        <v>171</v>
      </c>
      <c r="L21" s="90" t="s">
        <v>172</v>
      </c>
      <c r="M21" s="90" t="s">
        <v>173</v>
      </c>
      <c r="N21" s="90">
        <f t="shared" si="2"/>
        <v>19</v>
      </c>
    </row>
    <row r="22" spans="1:14" x14ac:dyDescent="0.15">
      <c r="A22" s="90">
        <v>20</v>
      </c>
      <c r="B22" s="95" t="s">
        <v>1408</v>
      </c>
      <c r="C22" s="95" t="s">
        <v>1392</v>
      </c>
      <c r="D22" s="95" t="s">
        <v>1406</v>
      </c>
      <c r="E22" s="90" t="str">
        <f t="shared" ref="E22:E23" si="3">B22&amp;C22&amp;D22</f>
        <v>県立全日制神戸</v>
      </c>
      <c r="F22" s="90">
        <f>COUNTIF($E$3:E22,E22)</f>
        <v>20</v>
      </c>
      <c r="G22" s="90" t="str">
        <f t="shared" ref="G22:G23" si="4">E22&amp;F22</f>
        <v>県立全日制神戸20</v>
      </c>
      <c r="H22" s="90" t="s">
        <v>1567</v>
      </c>
      <c r="I22" s="90" t="s">
        <v>1569</v>
      </c>
      <c r="J22" s="90" t="s">
        <v>94</v>
      </c>
      <c r="K22" s="90" t="s">
        <v>95</v>
      </c>
    </row>
    <row r="23" spans="1:14" x14ac:dyDescent="0.15">
      <c r="A23" s="90">
        <v>21</v>
      </c>
      <c r="B23" s="95" t="s">
        <v>1408</v>
      </c>
      <c r="C23" s="95" t="s">
        <v>1392</v>
      </c>
      <c r="D23" s="95" t="s">
        <v>1406</v>
      </c>
      <c r="E23" s="90" t="str">
        <f t="shared" si="3"/>
        <v>県立全日制神戸</v>
      </c>
      <c r="F23" s="90">
        <f>COUNTIF($E$3:E23,E23)</f>
        <v>21</v>
      </c>
      <c r="G23" s="90" t="str">
        <f t="shared" si="4"/>
        <v>県立全日制神戸21</v>
      </c>
      <c r="H23" s="90" t="s">
        <v>1568</v>
      </c>
      <c r="I23" s="90" t="s">
        <v>1570</v>
      </c>
      <c r="J23" s="90" t="s">
        <v>170</v>
      </c>
      <c r="K23" s="90" t="s">
        <v>171</v>
      </c>
    </row>
    <row r="24" spans="1:14" x14ac:dyDescent="0.15">
      <c r="A24" s="90">
        <v>22</v>
      </c>
      <c r="B24" s="95" t="s">
        <v>1408</v>
      </c>
      <c r="C24" s="95" t="s">
        <v>1392</v>
      </c>
      <c r="D24" s="95" t="s">
        <v>1412</v>
      </c>
      <c r="E24" s="90" t="str">
        <f t="shared" si="0"/>
        <v>県立全日制阪神</v>
      </c>
      <c r="F24" s="90">
        <f>COUNTIF($E$3:E24,E24)</f>
        <v>1</v>
      </c>
      <c r="G24" s="90" t="str">
        <f t="shared" si="1"/>
        <v>県立全日制阪神1</v>
      </c>
      <c r="H24" s="90" t="s">
        <v>174</v>
      </c>
      <c r="I24" s="90" t="s">
        <v>175</v>
      </c>
      <c r="J24" s="90" t="s">
        <v>176</v>
      </c>
      <c r="K24" s="90" t="s">
        <v>177</v>
      </c>
      <c r="L24" s="90" t="s">
        <v>178</v>
      </c>
      <c r="M24" s="90" t="s">
        <v>179</v>
      </c>
      <c r="N24" s="90">
        <f t="shared" si="2"/>
        <v>22</v>
      </c>
    </row>
    <row r="25" spans="1:14" x14ac:dyDescent="0.15">
      <c r="A25" s="90">
        <v>23</v>
      </c>
      <c r="B25" s="95" t="s">
        <v>1408</v>
      </c>
      <c r="C25" s="95" t="s">
        <v>1392</v>
      </c>
      <c r="D25" s="95" t="s">
        <v>1412</v>
      </c>
      <c r="E25" s="90" t="str">
        <f t="shared" si="0"/>
        <v>県立全日制阪神</v>
      </c>
      <c r="F25" s="90">
        <f>COUNTIF($E$3:E25,E25)</f>
        <v>2</v>
      </c>
      <c r="G25" s="90" t="str">
        <f t="shared" si="1"/>
        <v>県立全日制阪神2</v>
      </c>
      <c r="H25" s="90" t="s">
        <v>180</v>
      </c>
      <c r="I25" s="90" t="s">
        <v>181</v>
      </c>
      <c r="J25" s="90" t="s">
        <v>176</v>
      </c>
      <c r="K25" s="90" t="s">
        <v>182</v>
      </c>
      <c r="L25" s="90" t="s">
        <v>183</v>
      </c>
      <c r="M25" s="90" t="s">
        <v>184</v>
      </c>
      <c r="N25" s="90">
        <f t="shared" si="2"/>
        <v>23</v>
      </c>
    </row>
    <row r="26" spans="1:14" x14ac:dyDescent="0.15">
      <c r="A26" s="90">
        <v>24</v>
      </c>
      <c r="B26" s="95" t="s">
        <v>1408</v>
      </c>
      <c r="C26" s="95" t="s">
        <v>1392</v>
      </c>
      <c r="D26" s="95" t="s">
        <v>1412</v>
      </c>
      <c r="E26" s="90" t="str">
        <f t="shared" si="0"/>
        <v>県立全日制阪神</v>
      </c>
      <c r="F26" s="90">
        <f>COUNTIF($E$3:E26,E26)</f>
        <v>3</v>
      </c>
      <c r="G26" s="90" t="str">
        <f t="shared" si="1"/>
        <v>県立全日制阪神3</v>
      </c>
      <c r="H26" s="90" t="s">
        <v>185</v>
      </c>
      <c r="I26" s="90" t="s">
        <v>186</v>
      </c>
      <c r="J26" s="90" t="s">
        <v>187</v>
      </c>
      <c r="K26" s="90" t="s">
        <v>188</v>
      </c>
      <c r="L26" s="90" t="s">
        <v>189</v>
      </c>
      <c r="M26" s="90" t="s">
        <v>190</v>
      </c>
      <c r="N26" s="90">
        <f t="shared" si="2"/>
        <v>24</v>
      </c>
    </row>
    <row r="27" spans="1:14" x14ac:dyDescent="0.15">
      <c r="A27" s="90">
        <v>25</v>
      </c>
      <c r="B27" s="95" t="s">
        <v>1408</v>
      </c>
      <c r="C27" s="95" t="s">
        <v>1392</v>
      </c>
      <c r="D27" s="95" t="s">
        <v>1412</v>
      </c>
      <c r="E27" s="90" t="str">
        <f t="shared" si="0"/>
        <v>県立全日制阪神</v>
      </c>
      <c r="F27" s="90">
        <f>COUNTIF($E$3:E27,E27)</f>
        <v>4</v>
      </c>
      <c r="G27" s="90" t="str">
        <f t="shared" si="1"/>
        <v>県立全日制阪神4</v>
      </c>
      <c r="H27" s="90" t="s">
        <v>191</v>
      </c>
      <c r="I27" s="90" t="s">
        <v>192</v>
      </c>
      <c r="J27" s="90" t="s">
        <v>193</v>
      </c>
      <c r="K27" s="90" t="s">
        <v>194</v>
      </c>
      <c r="L27" s="90" t="s">
        <v>195</v>
      </c>
      <c r="M27" s="90" t="s">
        <v>196</v>
      </c>
      <c r="N27" s="90">
        <f t="shared" si="2"/>
        <v>25</v>
      </c>
    </row>
    <row r="28" spans="1:14" x14ac:dyDescent="0.15">
      <c r="A28" s="90">
        <v>26</v>
      </c>
      <c r="B28" s="95" t="s">
        <v>1408</v>
      </c>
      <c r="C28" s="95" t="s">
        <v>1392</v>
      </c>
      <c r="D28" s="95" t="s">
        <v>1412</v>
      </c>
      <c r="E28" s="90" t="str">
        <f t="shared" si="0"/>
        <v>県立全日制阪神</v>
      </c>
      <c r="F28" s="90">
        <f>COUNTIF($E$3:E28,E28)</f>
        <v>5</v>
      </c>
      <c r="G28" s="90" t="str">
        <f t="shared" si="1"/>
        <v>県立全日制阪神5</v>
      </c>
      <c r="H28" s="90" t="s">
        <v>197</v>
      </c>
      <c r="I28" s="90" t="s">
        <v>198</v>
      </c>
      <c r="J28" s="90" t="s">
        <v>199</v>
      </c>
      <c r="K28" s="90" t="s">
        <v>200</v>
      </c>
      <c r="L28" s="90" t="s">
        <v>201</v>
      </c>
      <c r="M28" s="90" t="s">
        <v>202</v>
      </c>
      <c r="N28" s="90">
        <f t="shared" si="2"/>
        <v>26</v>
      </c>
    </row>
    <row r="29" spans="1:14" x14ac:dyDescent="0.15">
      <c r="A29" s="90">
        <v>27</v>
      </c>
      <c r="B29" s="95" t="s">
        <v>1408</v>
      </c>
      <c r="C29" s="95" t="s">
        <v>1392</v>
      </c>
      <c r="D29" s="95" t="s">
        <v>1412</v>
      </c>
      <c r="E29" s="90" t="str">
        <f t="shared" si="0"/>
        <v>県立全日制阪神</v>
      </c>
      <c r="F29" s="90">
        <f>COUNTIF($E$3:E29,E29)</f>
        <v>6</v>
      </c>
      <c r="G29" s="90" t="str">
        <f t="shared" si="1"/>
        <v>県立全日制阪神6</v>
      </c>
      <c r="H29" s="90" t="s">
        <v>203</v>
      </c>
      <c r="I29" s="90" t="s">
        <v>204</v>
      </c>
      <c r="J29" s="90" t="s">
        <v>205</v>
      </c>
      <c r="K29" s="90" t="s">
        <v>206</v>
      </c>
      <c r="L29" s="90" t="s">
        <v>207</v>
      </c>
      <c r="M29" s="90" t="s">
        <v>208</v>
      </c>
      <c r="N29" s="90">
        <f t="shared" si="2"/>
        <v>27</v>
      </c>
    </row>
    <row r="30" spans="1:14" x14ac:dyDescent="0.15">
      <c r="A30" s="90">
        <v>28</v>
      </c>
      <c r="B30" s="95" t="s">
        <v>1408</v>
      </c>
      <c r="C30" s="95" t="s">
        <v>1392</v>
      </c>
      <c r="D30" s="95" t="s">
        <v>1412</v>
      </c>
      <c r="E30" s="90" t="str">
        <f t="shared" si="0"/>
        <v>県立全日制阪神</v>
      </c>
      <c r="F30" s="90">
        <f>COUNTIF($E$3:E30,E30)</f>
        <v>7</v>
      </c>
      <c r="G30" s="90" t="str">
        <f t="shared" si="1"/>
        <v>県立全日制阪神7</v>
      </c>
      <c r="H30" s="90" t="s">
        <v>209</v>
      </c>
      <c r="I30" s="90" t="s">
        <v>210</v>
      </c>
      <c r="J30" s="90" t="s">
        <v>211</v>
      </c>
      <c r="K30" s="90" t="s">
        <v>212</v>
      </c>
      <c r="L30" s="90" t="s">
        <v>213</v>
      </c>
      <c r="M30" s="90" t="s">
        <v>214</v>
      </c>
      <c r="N30" s="90">
        <f t="shared" si="2"/>
        <v>28</v>
      </c>
    </row>
    <row r="31" spans="1:14" x14ac:dyDescent="0.15">
      <c r="A31" s="90">
        <v>29</v>
      </c>
      <c r="B31" s="95" t="s">
        <v>1408</v>
      </c>
      <c r="C31" s="95" t="s">
        <v>1392</v>
      </c>
      <c r="D31" s="95" t="s">
        <v>1412</v>
      </c>
      <c r="E31" s="90" t="str">
        <f t="shared" si="0"/>
        <v>県立全日制阪神</v>
      </c>
      <c r="F31" s="90">
        <f>COUNTIF($E$3:E31,E31)</f>
        <v>8</v>
      </c>
      <c r="G31" s="90" t="str">
        <f t="shared" si="1"/>
        <v>県立全日制阪神8</v>
      </c>
      <c r="H31" s="90" t="s">
        <v>215</v>
      </c>
      <c r="I31" s="90" t="s">
        <v>216</v>
      </c>
      <c r="J31" s="90" t="s">
        <v>217</v>
      </c>
      <c r="K31" s="90" t="s">
        <v>218</v>
      </c>
      <c r="L31" s="90" t="s">
        <v>219</v>
      </c>
      <c r="M31" s="90" t="s">
        <v>220</v>
      </c>
      <c r="N31" s="90">
        <f t="shared" si="2"/>
        <v>29</v>
      </c>
    </row>
    <row r="32" spans="1:14" x14ac:dyDescent="0.15">
      <c r="A32" s="90">
        <v>30</v>
      </c>
      <c r="B32" s="95" t="s">
        <v>1408</v>
      </c>
      <c r="C32" s="95" t="s">
        <v>1392</v>
      </c>
      <c r="D32" s="95" t="s">
        <v>1412</v>
      </c>
      <c r="E32" s="90" t="str">
        <f t="shared" si="0"/>
        <v>県立全日制阪神</v>
      </c>
      <c r="F32" s="90">
        <f>COUNTIF($E$3:E32,E32)</f>
        <v>9</v>
      </c>
      <c r="G32" s="90" t="str">
        <f t="shared" si="1"/>
        <v>県立全日制阪神9</v>
      </c>
      <c r="H32" s="90" t="s">
        <v>221</v>
      </c>
      <c r="I32" s="90" t="s">
        <v>222</v>
      </c>
      <c r="J32" s="90" t="s">
        <v>223</v>
      </c>
      <c r="K32" s="90" t="s">
        <v>224</v>
      </c>
      <c r="L32" s="90" t="s">
        <v>225</v>
      </c>
      <c r="M32" s="90" t="s">
        <v>226</v>
      </c>
      <c r="N32" s="90">
        <f t="shared" si="2"/>
        <v>30</v>
      </c>
    </row>
    <row r="33" spans="1:14" x14ac:dyDescent="0.15">
      <c r="A33" s="90">
        <v>31</v>
      </c>
      <c r="B33" s="95" t="s">
        <v>1408</v>
      </c>
      <c r="C33" s="95" t="s">
        <v>1392</v>
      </c>
      <c r="D33" s="95" t="s">
        <v>1412</v>
      </c>
      <c r="E33" s="90" t="str">
        <f t="shared" si="0"/>
        <v>県立全日制阪神</v>
      </c>
      <c r="F33" s="90">
        <f>COUNTIF($E$3:E33,E33)</f>
        <v>10</v>
      </c>
      <c r="G33" s="90" t="str">
        <f t="shared" si="1"/>
        <v>県立全日制阪神10</v>
      </c>
      <c r="H33" s="90" t="s">
        <v>227</v>
      </c>
      <c r="I33" s="90" t="s">
        <v>228</v>
      </c>
      <c r="J33" s="90" t="s">
        <v>229</v>
      </c>
      <c r="K33" s="90" t="s">
        <v>230</v>
      </c>
      <c r="L33" s="90" t="s">
        <v>231</v>
      </c>
      <c r="M33" s="90" t="s">
        <v>232</v>
      </c>
      <c r="N33" s="90">
        <f t="shared" si="2"/>
        <v>31</v>
      </c>
    </row>
    <row r="34" spans="1:14" x14ac:dyDescent="0.15">
      <c r="A34" s="90">
        <v>32</v>
      </c>
      <c r="B34" s="95" t="s">
        <v>1408</v>
      </c>
      <c r="C34" s="95" t="s">
        <v>1392</v>
      </c>
      <c r="D34" s="95" t="s">
        <v>1412</v>
      </c>
      <c r="E34" s="90" t="str">
        <f t="shared" si="0"/>
        <v>県立全日制阪神</v>
      </c>
      <c r="F34" s="90">
        <f>COUNTIF($E$3:E34,E34)</f>
        <v>11</v>
      </c>
      <c r="G34" s="90" t="str">
        <f t="shared" si="1"/>
        <v>県立全日制阪神11</v>
      </c>
      <c r="H34" s="90" t="s">
        <v>233</v>
      </c>
      <c r="I34" s="90" t="s">
        <v>234</v>
      </c>
      <c r="J34" s="90" t="s">
        <v>235</v>
      </c>
      <c r="K34" s="90" t="s">
        <v>236</v>
      </c>
      <c r="L34" s="90" t="s">
        <v>237</v>
      </c>
      <c r="M34" s="90" t="s">
        <v>238</v>
      </c>
      <c r="N34" s="90">
        <f t="shared" si="2"/>
        <v>32</v>
      </c>
    </row>
    <row r="35" spans="1:14" x14ac:dyDescent="0.15">
      <c r="A35" s="90">
        <v>33</v>
      </c>
      <c r="B35" s="95" t="s">
        <v>1408</v>
      </c>
      <c r="C35" s="95" t="s">
        <v>1392</v>
      </c>
      <c r="D35" s="95" t="s">
        <v>1412</v>
      </c>
      <c r="E35" s="90" t="str">
        <f t="shared" si="0"/>
        <v>県立全日制阪神</v>
      </c>
      <c r="F35" s="90">
        <f>COUNTIF($E$3:E35,E35)</f>
        <v>12</v>
      </c>
      <c r="G35" s="90" t="str">
        <f t="shared" si="1"/>
        <v>県立全日制阪神12</v>
      </c>
      <c r="H35" s="90" t="s">
        <v>239</v>
      </c>
      <c r="I35" s="90" t="s">
        <v>240</v>
      </c>
      <c r="J35" s="90" t="s">
        <v>241</v>
      </c>
      <c r="K35" s="90" t="s">
        <v>242</v>
      </c>
      <c r="L35" s="90" t="s">
        <v>243</v>
      </c>
      <c r="M35" s="90" t="s">
        <v>244</v>
      </c>
      <c r="N35" s="90">
        <f t="shared" si="2"/>
        <v>33</v>
      </c>
    </row>
    <row r="36" spans="1:14" x14ac:dyDescent="0.15">
      <c r="A36" s="90">
        <v>34</v>
      </c>
      <c r="B36" s="95" t="s">
        <v>1408</v>
      </c>
      <c r="C36" s="95" t="s">
        <v>1392</v>
      </c>
      <c r="D36" s="95" t="s">
        <v>1412</v>
      </c>
      <c r="E36" s="90" t="str">
        <f t="shared" si="0"/>
        <v>県立全日制阪神</v>
      </c>
      <c r="F36" s="90">
        <f>COUNTIF($E$3:E36,E36)</f>
        <v>13</v>
      </c>
      <c r="G36" s="90" t="str">
        <f t="shared" si="1"/>
        <v>県立全日制阪神13</v>
      </c>
      <c r="H36" s="90" t="s">
        <v>245</v>
      </c>
      <c r="I36" s="90" t="s">
        <v>246</v>
      </c>
      <c r="J36" s="90" t="s">
        <v>247</v>
      </c>
      <c r="K36" s="90" t="s">
        <v>248</v>
      </c>
      <c r="L36" s="90" t="s">
        <v>249</v>
      </c>
      <c r="M36" s="90" t="s">
        <v>250</v>
      </c>
      <c r="N36" s="90">
        <f t="shared" si="2"/>
        <v>34</v>
      </c>
    </row>
    <row r="37" spans="1:14" x14ac:dyDescent="0.15">
      <c r="A37" s="90">
        <v>35</v>
      </c>
      <c r="B37" s="95" t="s">
        <v>1408</v>
      </c>
      <c r="C37" s="95" t="s">
        <v>1392</v>
      </c>
      <c r="D37" s="95" t="s">
        <v>1412</v>
      </c>
      <c r="E37" s="90" t="str">
        <f t="shared" si="0"/>
        <v>県立全日制阪神</v>
      </c>
      <c r="F37" s="90">
        <f>COUNTIF($E$3:E37,E37)</f>
        <v>14</v>
      </c>
      <c r="G37" s="90" t="str">
        <f t="shared" si="1"/>
        <v>県立全日制阪神14</v>
      </c>
      <c r="H37" s="90" t="s">
        <v>251</v>
      </c>
      <c r="I37" s="90" t="s">
        <v>252</v>
      </c>
      <c r="J37" s="90" t="s">
        <v>253</v>
      </c>
      <c r="K37" s="90" t="s">
        <v>254</v>
      </c>
      <c r="L37" s="90" t="s">
        <v>255</v>
      </c>
      <c r="M37" s="90" t="s">
        <v>256</v>
      </c>
      <c r="N37" s="90">
        <f t="shared" si="2"/>
        <v>35</v>
      </c>
    </row>
    <row r="38" spans="1:14" x14ac:dyDescent="0.15">
      <c r="A38" s="90">
        <v>36</v>
      </c>
      <c r="B38" s="95" t="s">
        <v>1408</v>
      </c>
      <c r="C38" s="95" t="s">
        <v>1392</v>
      </c>
      <c r="D38" s="95" t="s">
        <v>1412</v>
      </c>
      <c r="E38" s="90" t="str">
        <f t="shared" si="0"/>
        <v>県立全日制阪神</v>
      </c>
      <c r="F38" s="90">
        <f>COUNTIF($E$3:E38,E38)</f>
        <v>15</v>
      </c>
      <c r="G38" s="90" t="str">
        <f t="shared" si="1"/>
        <v>県立全日制阪神15</v>
      </c>
      <c r="H38" s="90" t="s">
        <v>257</v>
      </c>
      <c r="I38" s="90" t="s">
        <v>258</v>
      </c>
      <c r="J38" s="90" t="s">
        <v>259</v>
      </c>
      <c r="K38" s="90" t="s">
        <v>260</v>
      </c>
      <c r="L38" s="90" t="s">
        <v>261</v>
      </c>
      <c r="M38" s="90" t="s">
        <v>262</v>
      </c>
      <c r="N38" s="90">
        <f t="shared" si="2"/>
        <v>36</v>
      </c>
    </row>
    <row r="39" spans="1:14" x14ac:dyDescent="0.15">
      <c r="A39" s="90">
        <v>37</v>
      </c>
      <c r="B39" s="95" t="s">
        <v>1408</v>
      </c>
      <c r="C39" s="95" t="s">
        <v>1392</v>
      </c>
      <c r="D39" s="95" t="s">
        <v>1412</v>
      </c>
      <c r="E39" s="90" t="str">
        <f t="shared" si="0"/>
        <v>県立全日制阪神</v>
      </c>
      <c r="F39" s="90">
        <f>COUNTIF($E$3:E39,E39)</f>
        <v>16</v>
      </c>
      <c r="G39" s="90" t="str">
        <f t="shared" si="1"/>
        <v>県立全日制阪神16</v>
      </c>
      <c r="H39" s="90" t="s">
        <v>263</v>
      </c>
      <c r="I39" s="90" t="s">
        <v>264</v>
      </c>
      <c r="J39" s="90" t="s">
        <v>265</v>
      </c>
      <c r="K39" s="90" t="s">
        <v>266</v>
      </c>
      <c r="L39" s="90" t="s">
        <v>267</v>
      </c>
      <c r="M39" s="90" t="s">
        <v>268</v>
      </c>
      <c r="N39" s="90">
        <f t="shared" si="2"/>
        <v>37</v>
      </c>
    </row>
    <row r="40" spans="1:14" x14ac:dyDescent="0.15">
      <c r="A40" s="90">
        <v>38</v>
      </c>
      <c r="B40" s="95" t="s">
        <v>1408</v>
      </c>
      <c r="C40" s="95" t="s">
        <v>1392</v>
      </c>
      <c r="D40" s="95" t="s">
        <v>1412</v>
      </c>
      <c r="E40" s="90" t="str">
        <f t="shared" si="0"/>
        <v>県立全日制阪神</v>
      </c>
      <c r="F40" s="90">
        <f>COUNTIF($E$3:E40,E40)</f>
        <v>17</v>
      </c>
      <c r="G40" s="90" t="str">
        <f t="shared" si="1"/>
        <v>県立全日制阪神17</v>
      </c>
      <c r="H40" s="90" t="s">
        <v>269</v>
      </c>
      <c r="I40" s="90" t="s">
        <v>270</v>
      </c>
      <c r="J40" s="90" t="s">
        <v>271</v>
      </c>
      <c r="K40" s="90" t="s">
        <v>272</v>
      </c>
      <c r="L40" s="90" t="s">
        <v>273</v>
      </c>
      <c r="M40" s="90" t="s">
        <v>274</v>
      </c>
      <c r="N40" s="90">
        <f t="shared" si="2"/>
        <v>38</v>
      </c>
    </row>
    <row r="41" spans="1:14" x14ac:dyDescent="0.15">
      <c r="A41" s="90">
        <v>39</v>
      </c>
      <c r="B41" s="95" t="s">
        <v>1408</v>
      </c>
      <c r="C41" s="95" t="s">
        <v>1392</v>
      </c>
      <c r="D41" s="95" t="s">
        <v>1412</v>
      </c>
      <c r="E41" s="90" t="str">
        <f t="shared" si="0"/>
        <v>県立全日制阪神</v>
      </c>
      <c r="F41" s="90">
        <f>COUNTIF($E$3:E41,E41)</f>
        <v>18</v>
      </c>
      <c r="G41" s="90" t="str">
        <f t="shared" si="1"/>
        <v>県立全日制阪神18</v>
      </c>
      <c r="H41" s="90" t="s">
        <v>275</v>
      </c>
      <c r="I41" s="90" t="s">
        <v>276</v>
      </c>
      <c r="J41" s="90" t="s">
        <v>277</v>
      </c>
      <c r="K41" s="90" t="s">
        <v>278</v>
      </c>
      <c r="L41" s="90" t="s">
        <v>279</v>
      </c>
      <c r="M41" s="90" t="s">
        <v>280</v>
      </c>
      <c r="N41" s="90">
        <f t="shared" si="2"/>
        <v>39</v>
      </c>
    </row>
    <row r="42" spans="1:14" x14ac:dyDescent="0.15">
      <c r="A42" s="90">
        <v>40</v>
      </c>
      <c r="B42" s="95" t="s">
        <v>1408</v>
      </c>
      <c r="C42" s="95" t="s">
        <v>1392</v>
      </c>
      <c r="D42" s="95" t="s">
        <v>1412</v>
      </c>
      <c r="E42" s="90" t="str">
        <f t="shared" si="0"/>
        <v>県立全日制阪神</v>
      </c>
      <c r="F42" s="90">
        <f>COUNTIF($E$3:E42,E42)</f>
        <v>19</v>
      </c>
      <c r="G42" s="90" t="str">
        <f t="shared" si="1"/>
        <v>県立全日制阪神19</v>
      </c>
      <c r="H42" s="90" t="s">
        <v>1466</v>
      </c>
      <c r="I42" s="90" t="s">
        <v>281</v>
      </c>
      <c r="J42" s="90" t="s">
        <v>271</v>
      </c>
      <c r="K42" s="90" t="s">
        <v>272</v>
      </c>
      <c r="L42" s="90" t="s">
        <v>282</v>
      </c>
      <c r="M42" s="90" t="s">
        <v>283</v>
      </c>
      <c r="N42" s="90">
        <f t="shared" si="2"/>
        <v>40</v>
      </c>
    </row>
    <row r="43" spans="1:14" x14ac:dyDescent="0.15">
      <c r="A43" s="90">
        <v>41</v>
      </c>
      <c r="B43" s="95" t="s">
        <v>1408</v>
      </c>
      <c r="C43" s="95" t="s">
        <v>1392</v>
      </c>
      <c r="D43" s="95" t="s">
        <v>1412</v>
      </c>
      <c r="E43" s="90" t="str">
        <f t="shared" si="0"/>
        <v>県立全日制阪神</v>
      </c>
      <c r="F43" s="90">
        <f>COUNTIF($E$3:E43,E43)</f>
        <v>20</v>
      </c>
      <c r="G43" s="90" t="str">
        <f t="shared" si="1"/>
        <v>県立全日制阪神20</v>
      </c>
      <c r="H43" s="90" t="s">
        <v>284</v>
      </c>
      <c r="I43" s="90" t="s">
        <v>285</v>
      </c>
      <c r="J43" s="90" t="s">
        <v>286</v>
      </c>
      <c r="K43" s="90" t="s">
        <v>287</v>
      </c>
      <c r="L43" s="90" t="s">
        <v>288</v>
      </c>
      <c r="M43" s="90" t="s">
        <v>289</v>
      </c>
      <c r="N43" s="90">
        <f t="shared" si="2"/>
        <v>41</v>
      </c>
    </row>
    <row r="44" spans="1:14" x14ac:dyDescent="0.15">
      <c r="A44" s="90">
        <v>42</v>
      </c>
      <c r="B44" s="95" t="s">
        <v>1408</v>
      </c>
      <c r="C44" s="95" t="s">
        <v>1392</v>
      </c>
      <c r="D44" s="95" t="s">
        <v>1412</v>
      </c>
      <c r="E44" s="90" t="str">
        <f t="shared" si="0"/>
        <v>県立全日制阪神</v>
      </c>
      <c r="F44" s="90">
        <f>COUNTIF($E$3:E44,E44)</f>
        <v>21</v>
      </c>
      <c r="G44" s="90" t="str">
        <f t="shared" si="1"/>
        <v>県立全日制阪神21</v>
      </c>
      <c r="H44" s="90" t="s">
        <v>290</v>
      </c>
      <c r="I44" s="90" t="s">
        <v>291</v>
      </c>
      <c r="J44" s="90" t="s">
        <v>292</v>
      </c>
      <c r="K44" s="90" t="s">
        <v>293</v>
      </c>
      <c r="L44" s="90" t="s">
        <v>294</v>
      </c>
      <c r="M44" s="90" t="s">
        <v>295</v>
      </c>
      <c r="N44" s="90">
        <f t="shared" si="2"/>
        <v>42</v>
      </c>
    </row>
    <row r="45" spans="1:14" x14ac:dyDescent="0.15">
      <c r="A45" s="90">
        <v>43</v>
      </c>
      <c r="B45" s="95" t="s">
        <v>1408</v>
      </c>
      <c r="C45" s="95" t="s">
        <v>1392</v>
      </c>
      <c r="D45" s="95" t="s">
        <v>1412</v>
      </c>
      <c r="E45" s="90" t="str">
        <f t="shared" si="0"/>
        <v>県立全日制阪神</v>
      </c>
      <c r="F45" s="90">
        <f>COUNTIF($E$3:E45,E45)</f>
        <v>22</v>
      </c>
      <c r="G45" s="90" t="str">
        <f t="shared" si="1"/>
        <v>県立全日制阪神22</v>
      </c>
      <c r="H45" s="90" t="s">
        <v>296</v>
      </c>
      <c r="I45" s="90" t="s">
        <v>297</v>
      </c>
      <c r="J45" s="90" t="s">
        <v>298</v>
      </c>
      <c r="K45" s="90" t="s">
        <v>299</v>
      </c>
      <c r="L45" s="90" t="s">
        <v>300</v>
      </c>
      <c r="M45" s="90" t="s">
        <v>301</v>
      </c>
      <c r="N45" s="90">
        <f t="shared" si="2"/>
        <v>43</v>
      </c>
    </row>
    <row r="46" spans="1:14" x14ac:dyDescent="0.15">
      <c r="A46" s="90">
        <v>44</v>
      </c>
      <c r="B46" s="95" t="s">
        <v>1408</v>
      </c>
      <c r="C46" s="95" t="s">
        <v>1392</v>
      </c>
      <c r="D46" s="95" t="s">
        <v>1412</v>
      </c>
      <c r="E46" s="90" t="str">
        <f t="shared" si="0"/>
        <v>県立全日制阪神</v>
      </c>
      <c r="F46" s="90">
        <f>COUNTIF($E$3:E46,E46)</f>
        <v>23</v>
      </c>
      <c r="G46" s="90" t="str">
        <f t="shared" si="1"/>
        <v>県立全日制阪神23</v>
      </c>
      <c r="H46" s="90" t="s">
        <v>302</v>
      </c>
      <c r="I46" s="90" t="s">
        <v>303</v>
      </c>
      <c r="J46" s="90" t="s">
        <v>304</v>
      </c>
      <c r="K46" s="90" t="s">
        <v>305</v>
      </c>
      <c r="L46" s="90" t="s">
        <v>306</v>
      </c>
      <c r="M46" s="90" t="s">
        <v>307</v>
      </c>
      <c r="N46" s="90">
        <f t="shared" si="2"/>
        <v>44</v>
      </c>
    </row>
    <row r="47" spans="1:14" x14ac:dyDescent="0.15">
      <c r="A47" s="90">
        <v>45</v>
      </c>
      <c r="B47" s="95" t="s">
        <v>1408</v>
      </c>
      <c r="C47" s="95" t="s">
        <v>1392</v>
      </c>
      <c r="D47" s="95" t="s">
        <v>1412</v>
      </c>
      <c r="E47" s="90" t="str">
        <f t="shared" si="0"/>
        <v>県立全日制阪神</v>
      </c>
      <c r="F47" s="90">
        <f>COUNTIF($E$3:E47,E47)</f>
        <v>24</v>
      </c>
      <c r="G47" s="90" t="str">
        <f t="shared" si="1"/>
        <v>県立全日制阪神24</v>
      </c>
      <c r="H47" s="90" t="s">
        <v>308</v>
      </c>
      <c r="I47" s="90" t="s">
        <v>309</v>
      </c>
      <c r="J47" s="90" t="s">
        <v>310</v>
      </c>
      <c r="K47" s="90" t="s">
        <v>311</v>
      </c>
      <c r="L47" s="90" t="s">
        <v>312</v>
      </c>
      <c r="M47" s="90" t="s">
        <v>313</v>
      </c>
      <c r="N47" s="90">
        <f t="shared" si="2"/>
        <v>45</v>
      </c>
    </row>
    <row r="48" spans="1:14" x14ac:dyDescent="0.15">
      <c r="A48" s="90">
        <v>46</v>
      </c>
      <c r="B48" s="95" t="s">
        <v>1408</v>
      </c>
      <c r="C48" s="95" t="s">
        <v>1392</v>
      </c>
      <c r="D48" s="95" t="s">
        <v>1412</v>
      </c>
      <c r="E48" s="90" t="str">
        <f t="shared" si="0"/>
        <v>県立全日制阪神</v>
      </c>
      <c r="F48" s="90">
        <f>COUNTIF($E$3:E48,E48)</f>
        <v>25</v>
      </c>
      <c r="G48" s="90" t="str">
        <f t="shared" si="1"/>
        <v>県立全日制阪神25</v>
      </c>
      <c r="H48" s="90" t="s">
        <v>314</v>
      </c>
      <c r="I48" s="90" t="s">
        <v>315</v>
      </c>
      <c r="J48" s="90" t="s">
        <v>316</v>
      </c>
      <c r="K48" s="90" t="s">
        <v>317</v>
      </c>
      <c r="L48" s="90" t="s">
        <v>318</v>
      </c>
      <c r="M48" s="90" t="s">
        <v>319</v>
      </c>
      <c r="N48" s="90">
        <f t="shared" si="2"/>
        <v>46</v>
      </c>
    </row>
    <row r="49" spans="1:14" x14ac:dyDescent="0.15">
      <c r="A49" s="90">
        <v>47</v>
      </c>
      <c r="B49" s="95" t="s">
        <v>1408</v>
      </c>
      <c r="C49" s="95" t="s">
        <v>1392</v>
      </c>
      <c r="D49" s="95" t="s">
        <v>1412</v>
      </c>
      <c r="E49" s="90" t="str">
        <f t="shared" si="0"/>
        <v>県立全日制阪神</v>
      </c>
      <c r="F49" s="90">
        <f>COUNTIF($E$3:E49,E49)</f>
        <v>26</v>
      </c>
      <c r="G49" s="90" t="str">
        <f t="shared" si="1"/>
        <v>県立全日制阪神26</v>
      </c>
      <c r="H49" s="90" t="s">
        <v>320</v>
      </c>
      <c r="I49" s="90" t="s">
        <v>321</v>
      </c>
      <c r="J49" s="90" t="s">
        <v>322</v>
      </c>
      <c r="K49" s="90" t="s">
        <v>323</v>
      </c>
      <c r="L49" s="90" t="s">
        <v>324</v>
      </c>
      <c r="M49" s="90" t="s">
        <v>325</v>
      </c>
      <c r="N49" s="90">
        <f t="shared" si="2"/>
        <v>47</v>
      </c>
    </row>
    <row r="50" spans="1:14" x14ac:dyDescent="0.15">
      <c r="A50" s="90">
        <v>48</v>
      </c>
      <c r="B50" s="95" t="s">
        <v>1408</v>
      </c>
      <c r="C50" s="95" t="s">
        <v>1392</v>
      </c>
      <c r="D50" s="95" t="s">
        <v>1412</v>
      </c>
      <c r="E50" s="90" t="str">
        <f t="shared" si="0"/>
        <v>県立全日制阪神</v>
      </c>
      <c r="F50" s="90">
        <f>COUNTIF($E$3:E50,E50)</f>
        <v>27</v>
      </c>
      <c r="G50" s="90" t="str">
        <f t="shared" si="1"/>
        <v>県立全日制阪神27</v>
      </c>
      <c r="H50" s="90" t="s">
        <v>326</v>
      </c>
      <c r="I50" s="90" t="s">
        <v>327</v>
      </c>
      <c r="J50" s="90" t="s">
        <v>328</v>
      </c>
      <c r="K50" s="90" t="s">
        <v>329</v>
      </c>
      <c r="L50" s="90" t="s">
        <v>330</v>
      </c>
      <c r="M50" s="90" t="s">
        <v>331</v>
      </c>
      <c r="N50" s="90">
        <f t="shared" si="2"/>
        <v>48</v>
      </c>
    </row>
    <row r="51" spans="1:14" x14ac:dyDescent="0.15">
      <c r="A51" s="90">
        <v>49</v>
      </c>
      <c r="B51" s="95" t="s">
        <v>1408</v>
      </c>
      <c r="C51" s="95" t="s">
        <v>1392</v>
      </c>
      <c r="D51" s="95" t="s">
        <v>1412</v>
      </c>
      <c r="E51" s="90" t="str">
        <f t="shared" ref="E51" si="5">B51&amp;C51&amp;D51</f>
        <v>県立全日制阪神</v>
      </c>
      <c r="F51" s="90">
        <f>COUNTIF($E$3:E51,E51)</f>
        <v>28</v>
      </c>
      <c r="G51" s="90" t="str">
        <f t="shared" ref="G51" si="6">E51&amp;F51</f>
        <v>県立全日制阪神28</v>
      </c>
      <c r="H51" s="90" t="s">
        <v>1571</v>
      </c>
      <c r="I51" s="90" t="s">
        <v>1572</v>
      </c>
      <c r="J51" s="90" t="s">
        <v>241</v>
      </c>
      <c r="K51" s="90" t="s">
        <v>242</v>
      </c>
    </row>
    <row r="52" spans="1:14" x14ac:dyDescent="0.15">
      <c r="A52" s="90">
        <v>50</v>
      </c>
      <c r="B52" s="95" t="s">
        <v>1408</v>
      </c>
      <c r="C52" s="95" t="s">
        <v>1392</v>
      </c>
      <c r="D52" s="95" t="s">
        <v>1413</v>
      </c>
      <c r="E52" s="90" t="str">
        <f t="shared" si="0"/>
        <v>県立全日制東播</v>
      </c>
      <c r="F52" s="90">
        <f>COUNTIF($E$3:E52,E52)</f>
        <v>1</v>
      </c>
      <c r="G52" s="90" t="str">
        <f t="shared" si="1"/>
        <v>県立全日制東播1</v>
      </c>
      <c r="H52" s="90" t="s">
        <v>332</v>
      </c>
      <c r="I52" s="90" t="s">
        <v>333</v>
      </c>
      <c r="J52" s="90" t="s">
        <v>334</v>
      </c>
      <c r="K52" s="90" t="s">
        <v>335</v>
      </c>
      <c r="L52" s="90" t="s">
        <v>336</v>
      </c>
      <c r="M52" s="90" t="s">
        <v>337</v>
      </c>
      <c r="N52" s="90">
        <f t="shared" si="2"/>
        <v>50</v>
      </c>
    </row>
    <row r="53" spans="1:14" x14ac:dyDescent="0.15">
      <c r="A53" s="90">
        <v>51</v>
      </c>
      <c r="B53" s="95" t="s">
        <v>1408</v>
      </c>
      <c r="C53" s="95" t="s">
        <v>1392</v>
      </c>
      <c r="D53" s="95" t="s">
        <v>1413</v>
      </c>
      <c r="E53" s="90" t="str">
        <f t="shared" si="0"/>
        <v>県立全日制東播</v>
      </c>
      <c r="F53" s="90">
        <f>COUNTIF($E$3:E53,E53)</f>
        <v>2</v>
      </c>
      <c r="G53" s="90" t="str">
        <f t="shared" si="1"/>
        <v>県立全日制東播2</v>
      </c>
      <c r="H53" s="90" t="s">
        <v>338</v>
      </c>
      <c r="I53" s="90" t="s">
        <v>339</v>
      </c>
      <c r="J53" s="90" t="s">
        <v>340</v>
      </c>
      <c r="K53" s="90" t="s">
        <v>341</v>
      </c>
      <c r="L53" s="90" t="s">
        <v>342</v>
      </c>
      <c r="M53" s="90" t="s">
        <v>343</v>
      </c>
      <c r="N53" s="90">
        <f t="shared" si="2"/>
        <v>51</v>
      </c>
    </row>
    <row r="54" spans="1:14" x14ac:dyDescent="0.15">
      <c r="A54" s="90">
        <v>52</v>
      </c>
      <c r="B54" s="95" t="s">
        <v>1408</v>
      </c>
      <c r="C54" s="95" t="s">
        <v>1392</v>
      </c>
      <c r="D54" s="95" t="s">
        <v>1413</v>
      </c>
      <c r="E54" s="90" t="str">
        <f t="shared" si="0"/>
        <v>県立全日制東播</v>
      </c>
      <c r="F54" s="90">
        <f>COUNTIF($E$3:E54,E54)</f>
        <v>3</v>
      </c>
      <c r="G54" s="90" t="str">
        <f t="shared" si="1"/>
        <v>県立全日制東播3</v>
      </c>
      <c r="H54" s="90" t="s">
        <v>344</v>
      </c>
      <c r="I54" s="90" t="s">
        <v>345</v>
      </c>
      <c r="J54" s="90" t="s">
        <v>346</v>
      </c>
      <c r="K54" s="90" t="s">
        <v>347</v>
      </c>
      <c r="L54" s="90" t="s">
        <v>348</v>
      </c>
      <c r="M54" s="90" t="s">
        <v>349</v>
      </c>
      <c r="N54" s="90">
        <f t="shared" si="2"/>
        <v>52</v>
      </c>
    </row>
    <row r="55" spans="1:14" x14ac:dyDescent="0.15">
      <c r="A55" s="90">
        <v>53</v>
      </c>
      <c r="B55" s="95" t="s">
        <v>1408</v>
      </c>
      <c r="C55" s="95" t="s">
        <v>1392</v>
      </c>
      <c r="D55" s="95" t="s">
        <v>1413</v>
      </c>
      <c r="E55" s="90" t="str">
        <f t="shared" si="0"/>
        <v>県立全日制東播</v>
      </c>
      <c r="F55" s="90">
        <f>COUNTIF($E$3:E55,E55)</f>
        <v>4</v>
      </c>
      <c r="G55" s="90" t="str">
        <f t="shared" si="1"/>
        <v>県立全日制東播4</v>
      </c>
      <c r="H55" s="90" t="s">
        <v>350</v>
      </c>
      <c r="I55" s="90" t="s">
        <v>351</v>
      </c>
      <c r="J55" s="90" t="s">
        <v>352</v>
      </c>
      <c r="K55" s="90" t="s">
        <v>353</v>
      </c>
      <c r="L55" s="90" t="s">
        <v>354</v>
      </c>
      <c r="M55" s="90" t="s">
        <v>355</v>
      </c>
      <c r="N55" s="90">
        <f t="shared" si="2"/>
        <v>53</v>
      </c>
    </row>
    <row r="56" spans="1:14" x14ac:dyDescent="0.15">
      <c r="A56" s="90">
        <v>54</v>
      </c>
      <c r="B56" s="95" t="s">
        <v>1408</v>
      </c>
      <c r="C56" s="95" t="s">
        <v>1392</v>
      </c>
      <c r="D56" s="95" t="s">
        <v>1413</v>
      </c>
      <c r="E56" s="90" t="str">
        <f t="shared" si="0"/>
        <v>県立全日制東播</v>
      </c>
      <c r="F56" s="90">
        <f>COUNTIF($E$3:E56,E56)</f>
        <v>5</v>
      </c>
      <c r="G56" s="90" t="str">
        <f t="shared" si="1"/>
        <v>県立全日制東播5</v>
      </c>
      <c r="H56" s="90" t="s">
        <v>356</v>
      </c>
      <c r="I56" s="90" t="s">
        <v>357</v>
      </c>
      <c r="J56" s="90" t="s">
        <v>358</v>
      </c>
      <c r="K56" s="90" t="s">
        <v>359</v>
      </c>
      <c r="L56" s="90" t="s">
        <v>360</v>
      </c>
      <c r="M56" s="90" t="s">
        <v>361</v>
      </c>
      <c r="N56" s="90">
        <f t="shared" si="2"/>
        <v>54</v>
      </c>
    </row>
    <row r="57" spans="1:14" x14ac:dyDescent="0.15">
      <c r="A57" s="90">
        <v>55</v>
      </c>
      <c r="B57" s="95" t="s">
        <v>1408</v>
      </c>
      <c r="C57" s="95" t="s">
        <v>1392</v>
      </c>
      <c r="D57" s="95" t="s">
        <v>1413</v>
      </c>
      <c r="E57" s="90" t="str">
        <f t="shared" si="0"/>
        <v>県立全日制東播</v>
      </c>
      <c r="F57" s="90">
        <f>COUNTIF($E$3:E57,E57)</f>
        <v>6</v>
      </c>
      <c r="G57" s="90" t="str">
        <f t="shared" si="1"/>
        <v>県立全日制東播6</v>
      </c>
      <c r="H57" s="90" t="s">
        <v>362</v>
      </c>
      <c r="I57" s="90" t="s">
        <v>363</v>
      </c>
      <c r="J57" s="90" t="s">
        <v>364</v>
      </c>
      <c r="K57" s="90" t="s">
        <v>365</v>
      </c>
      <c r="L57" s="90" t="s">
        <v>366</v>
      </c>
      <c r="M57" s="90" t="s">
        <v>367</v>
      </c>
      <c r="N57" s="90">
        <f t="shared" si="2"/>
        <v>55</v>
      </c>
    </row>
    <row r="58" spans="1:14" x14ac:dyDescent="0.15">
      <c r="A58" s="90">
        <v>56</v>
      </c>
      <c r="B58" s="95" t="s">
        <v>1408</v>
      </c>
      <c r="C58" s="95" t="s">
        <v>1392</v>
      </c>
      <c r="D58" s="95" t="s">
        <v>1413</v>
      </c>
      <c r="E58" s="90" t="str">
        <f t="shared" si="0"/>
        <v>県立全日制東播</v>
      </c>
      <c r="F58" s="90">
        <f>COUNTIF($E$3:E58,E58)</f>
        <v>7</v>
      </c>
      <c r="G58" s="90" t="str">
        <f t="shared" si="1"/>
        <v>県立全日制東播7</v>
      </c>
      <c r="H58" s="90" t="s">
        <v>368</v>
      </c>
      <c r="I58" s="90" t="s">
        <v>369</v>
      </c>
      <c r="J58" s="90" t="s">
        <v>370</v>
      </c>
      <c r="K58" s="90" t="s">
        <v>371</v>
      </c>
      <c r="L58" s="90" t="s">
        <v>372</v>
      </c>
      <c r="M58" s="90" t="s">
        <v>373</v>
      </c>
      <c r="N58" s="90">
        <f t="shared" si="2"/>
        <v>56</v>
      </c>
    </row>
    <row r="59" spans="1:14" x14ac:dyDescent="0.15">
      <c r="A59" s="90">
        <v>57</v>
      </c>
      <c r="B59" s="95" t="s">
        <v>1408</v>
      </c>
      <c r="C59" s="95" t="s">
        <v>1392</v>
      </c>
      <c r="D59" s="95" t="s">
        <v>1413</v>
      </c>
      <c r="E59" s="90" t="str">
        <f t="shared" si="0"/>
        <v>県立全日制東播</v>
      </c>
      <c r="F59" s="90">
        <f>COUNTIF($E$3:E59,E59)</f>
        <v>8</v>
      </c>
      <c r="G59" s="90" t="str">
        <f t="shared" si="1"/>
        <v>県立全日制東播8</v>
      </c>
      <c r="H59" s="90" t="s">
        <v>374</v>
      </c>
      <c r="I59" s="90" t="s">
        <v>375</v>
      </c>
      <c r="J59" s="90" t="s">
        <v>376</v>
      </c>
      <c r="K59" s="90" t="s">
        <v>377</v>
      </c>
      <c r="L59" s="90" t="s">
        <v>378</v>
      </c>
      <c r="M59" s="90" t="s">
        <v>379</v>
      </c>
      <c r="N59" s="90">
        <f t="shared" si="2"/>
        <v>57</v>
      </c>
    </row>
    <row r="60" spans="1:14" x14ac:dyDescent="0.15">
      <c r="A60" s="90">
        <v>58</v>
      </c>
      <c r="B60" s="95" t="s">
        <v>1408</v>
      </c>
      <c r="C60" s="95" t="s">
        <v>1392</v>
      </c>
      <c r="D60" s="95" t="s">
        <v>1413</v>
      </c>
      <c r="E60" s="90" t="str">
        <f t="shared" si="0"/>
        <v>県立全日制東播</v>
      </c>
      <c r="F60" s="90">
        <f>COUNTIF($E$3:E60,E60)</f>
        <v>9</v>
      </c>
      <c r="G60" s="90" t="str">
        <f t="shared" si="1"/>
        <v>県立全日制東播9</v>
      </c>
      <c r="H60" s="90" t="s">
        <v>380</v>
      </c>
      <c r="I60" s="90" t="s">
        <v>381</v>
      </c>
      <c r="J60" s="90" t="s">
        <v>382</v>
      </c>
      <c r="K60" s="90" t="s">
        <v>383</v>
      </c>
      <c r="L60" s="90" t="s">
        <v>384</v>
      </c>
      <c r="M60" s="90" t="s">
        <v>385</v>
      </c>
      <c r="N60" s="90">
        <f t="shared" si="2"/>
        <v>58</v>
      </c>
    </row>
    <row r="61" spans="1:14" x14ac:dyDescent="0.15">
      <c r="A61" s="90">
        <v>59</v>
      </c>
      <c r="B61" s="95" t="s">
        <v>1408</v>
      </c>
      <c r="C61" s="95" t="s">
        <v>1392</v>
      </c>
      <c r="D61" s="95" t="s">
        <v>1413</v>
      </c>
      <c r="E61" s="90" t="str">
        <f t="shared" si="0"/>
        <v>県立全日制東播</v>
      </c>
      <c r="F61" s="90">
        <f>COUNTIF($E$3:E61,E61)</f>
        <v>10</v>
      </c>
      <c r="G61" s="90" t="str">
        <f t="shared" si="1"/>
        <v>県立全日制東播10</v>
      </c>
      <c r="H61" s="90" t="s">
        <v>386</v>
      </c>
      <c r="I61" s="90" t="s">
        <v>387</v>
      </c>
      <c r="J61" s="90" t="s">
        <v>388</v>
      </c>
      <c r="K61" s="90" t="s">
        <v>389</v>
      </c>
      <c r="L61" s="90" t="s">
        <v>390</v>
      </c>
      <c r="M61" s="90" t="s">
        <v>391</v>
      </c>
      <c r="N61" s="90">
        <f t="shared" si="2"/>
        <v>59</v>
      </c>
    </row>
    <row r="62" spans="1:14" x14ac:dyDescent="0.15">
      <c r="A62" s="90">
        <v>60</v>
      </c>
      <c r="B62" s="95" t="s">
        <v>1408</v>
      </c>
      <c r="C62" s="95" t="s">
        <v>1392</v>
      </c>
      <c r="D62" s="95" t="s">
        <v>1413</v>
      </c>
      <c r="E62" s="90" t="str">
        <f t="shared" si="0"/>
        <v>県立全日制東播</v>
      </c>
      <c r="F62" s="90">
        <f>COUNTIF($E$3:E62,E62)</f>
        <v>11</v>
      </c>
      <c r="G62" s="90" t="str">
        <f t="shared" si="1"/>
        <v>県立全日制東播11</v>
      </c>
      <c r="H62" s="90" t="s">
        <v>392</v>
      </c>
      <c r="I62" s="90" t="s">
        <v>393</v>
      </c>
      <c r="J62" s="90" t="s">
        <v>394</v>
      </c>
      <c r="K62" s="90" t="s">
        <v>395</v>
      </c>
      <c r="L62" s="90" t="s">
        <v>396</v>
      </c>
      <c r="M62" s="90" t="s">
        <v>397</v>
      </c>
      <c r="N62" s="90">
        <f t="shared" si="2"/>
        <v>60</v>
      </c>
    </row>
    <row r="63" spans="1:14" x14ac:dyDescent="0.15">
      <c r="A63" s="90">
        <v>61</v>
      </c>
      <c r="B63" s="95" t="s">
        <v>1408</v>
      </c>
      <c r="C63" s="95" t="s">
        <v>1392</v>
      </c>
      <c r="D63" s="95" t="s">
        <v>1413</v>
      </c>
      <c r="E63" s="90" t="str">
        <f t="shared" si="0"/>
        <v>県立全日制東播</v>
      </c>
      <c r="F63" s="90">
        <f>COUNTIF($E$3:E63,E63)</f>
        <v>12</v>
      </c>
      <c r="G63" s="90" t="str">
        <f t="shared" si="1"/>
        <v>県立全日制東播12</v>
      </c>
      <c r="H63" s="90" t="s">
        <v>398</v>
      </c>
      <c r="I63" s="90" t="s">
        <v>399</v>
      </c>
      <c r="J63" s="90" t="s">
        <v>400</v>
      </c>
      <c r="K63" s="90" t="s">
        <v>401</v>
      </c>
      <c r="L63" s="90" t="s">
        <v>402</v>
      </c>
      <c r="M63" s="90" t="s">
        <v>403</v>
      </c>
      <c r="N63" s="90">
        <f t="shared" si="2"/>
        <v>61</v>
      </c>
    </row>
    <row r="64" spans="1:14" x14ac:dyDescent="0.15">
      <c r="A64" s="90">
        <v>62</v>
      </c>
      <c r="B64" s="95" t="s">
        <v>1408</v>
      </c>
      <c r="C64" s="95" t="s">
        <v>1392</v>
      </c>
      <c r="D64" s="95" t="s">
        <v>1413</v>
      </c>
      <c r="E64" s="90" t="str">
        <f t="shared" si="0"/>
        <v>県立全日制東播</v>
      </c>
      <c r="F64" s="90">
        <f>COUNTIF($E$3:E64,E64)</f>
        <v>13</v>
      </c>
      <c r="G64" s="90" t="str">
        <f t="shared" si="1"/>
        <v>県立全日制東播13</v>
      </c>
      <c r="H64" s="90" t="s">
        <v>404</v>
      </c>
      <c r="I64" s="90" t="s">
        <v>405</v>
      </c>
      <c r="J64" s="90" t="s">
        <v>406</v>
      </c>
      <c r="K64" s="90" t="s">
        <v>407</v>
      </c>
      <c r="L64" s="90" t="s">
        <v>408</v>
      </c>
      <c r="M64" s="90" t="s">
        <v>409</v>
      </c>
      <c r="N64" s="90">
        <f t="shared" si="2"/>
        <v>62</v>
      </c>
    </row>
    <row r="65" spans="1:14" x14ac:dyDescent="0.15">
      <c r="A65" s="90">
        <v>63</v>
      </c>
      <c r="B65" s="95" t="s">
        <v>1408</v>
      </c>
      <c r="C65" s="95" t="s">
        <v>1392</v>
      </c>
      <c r="D65" s="95" t="s">
        <v>1413</v>
      </c>
      <c r="E65" s="90" t="str">
        <f t="shared" si="0"/>
        <v>県立全日制東播</v>
      </c>
      <c r="F65" s="90">
        <f>COUNTIF($E$3:E65,E65)</f>
        <v>14</v>
      </c>
      <c r="G65" s="90" t="str">
        <f t="shared" si="1"/>
        <v>県立全日制東播14</v>
      </c>
      <c r="H65" s="90" t="s">
        <v>410</v>
      </c>
      <c r="I65" s="90" t="s">
        <v>411</v>
      </c>
      <c r="J65" s="90" t="s">
        <v>406</v>
      </c>
      <c r="K65" s="90" t="s">
        <v>412</v>
      </c>
      <c r="L65" s="90" t="s">
        <v>413</v>
      </c>
      <c r="M65" s="90" t="s">
        <v>414</v>
      </c>
      <c r="N65" s="90">
        <f t="shared" si="2"/>
        <v>63</v>
      </c>
    </row>
    <row r="66" spans="1:14" x14ac:dyDescent="0.15">
      <c r="A66" s="90">
        <v>64</v>
      </c>
      <c r="B66" s="95" t="s">
        <v>1408</v>
      </c>
      <c r="C66" s="95" t="s">
        <v>1392</v>
      </c>
      <c r="D66" s="95" t="s">
        <v>1413</v>
      </c>
      <c r="E66" s="90" t="str">
        <f t="shared" si="0"/>
        <v>県立全日制東播</v>
      </c>
      <c r="F66" s="90">
        <f>COUNTIF($E$3:E66,E66)</f>
        <v>15</v>
      </c>
      <c r="G66" s="90" t="str">
        <f t="shared" si="1"/>
        <v>県立全日制東播15</v>
      </c>
      <c r="H66" s="90" t="s">
        <v>415</v>
      </c>
      <c r="I66" s="90" t="s">
        <v>416</v>
      </c>
      <c r="J66" s="90" t="s">
        <v>417</v>
      </c>
      <c r="K66" s="90" t="s">
        <v>418</v>
      </c>
      <c r="L66" s="90" t="s">
        <v>419</v>
      </c>
      <c r="M66" s="90" t="s">
        <v>420</v>
      </c>
      <c r="N66" s="90">
        <f t="shared" si="2"/>
        <v>64</v>
      </c>
    </row>
    <row r="67" spans="1:14" x14ac:dyDescent="0.15">
      <c r="A67" s="90">
        <v>65</v>
      </c>
      <c r="B67" s="95" t="s">
        <v>1408</v>
      </c>
      <c r="C67" s="95" t="s">
        <v>1392</v>
      </c>
      <c r="D67" s="95" t="s">
        <v>1413</v>
      </c>
      <c r="E67" s="90" t="str">
        <f t="shared" si="0"/>
        <v>県立全日制東播</v>
      </c>
      <c r="F67" s="90">
        <f>COUNTIF($E$3:E67,E67)</f>
        <v>16</v>
      </c>
      <c r="G67" s="90" t="str">
        <f t="shared" si="1"/>
        <v>県立全日制東播16</v>
      </c>
      <c r="H67" s="90" t="s">
        <v>421</v>
      </c>
      <c r="I67" s="90" t="s">
        <v>422</v>
      </c>
      <c r="J67" s="90" t="s">
        <v>423</v>
      </c>
      <c r="K67" s="90" t="s">
        <v>424</v>
      </c>
      <c r="L67" s="90" t="s">
        <v>425</v>
      </c>
      <c r="M67" s="90" t="s">
        <v>426</v>
      </c>
      <c r="N67" s="90">
        <f t="shared" si="2"/>
        <v>65</v>
      </c>
    </row>
    <row r="68" spans="1:14" x14ac:dyDescent="0.15">
      <c r="A68" s="90">
        <v>66</v>
      </c>
      <c r="B68" s="95" t="s">
        <v>1408</v>
      </c>
      <c r="C68" s="95" t="s">
        <v>1392</v>
      </c>
      <c r="D68" s="95" t="s">
        <v>1413</v>
      </c>
      <c r="E68" s="90" t="str">
        <f t="shared" si="0"/>
        <v>県立全日制東播</v>
      </c>
      <c r="F68" s="90">
        <f>COUNTIF($E$3:E68,E68)</f>
        <v>17</v>
      </c>
      <c r="G68" s="90" t="str">
        <f t="shared" si="1"/>
        <v>県立全日制東播17</v>
      </c>
      <c r="H68" s="90" t="s">
        <v>427</v>
      </c>
      <c r="I68" s="90" t="s">
        <v>428</v>
      </c>
      <c r="J68" s="90" t="s">
        <v>429</v>
      </c>
      <c r="K68" s="90" t="s">
        <v>430</v>
      </c>
      <c r="L68" s="90" t="s">
        <v>431</v>
      </c>
      <c r="M68" s="90" t="s">
        <v>432</v>
      </c>
      <c r="N68" s="90">
        <f t="shared" si="2"/>
        <v>66</v>
      </c>
    </row>
    <row r="69" spans="1:14" x14ac:dyDescent="0.15">
      <c r="A69" s="90">
        <v>67</v>
      </c>
      <c r="B69" s="95" t="s">
        <v>1408</v>
      </c>
      <c r="C69" s="95" t="s">
        <v>1392</v>
      </c>
      <c r="D69" s="95" t="s">
        <v>1413</v>
      </c>
      <c r="E69" s="90" t="str">
        <f t="shared" si="0"/>
        <v>県立全日制東播</v>
      </c>
      <c r="F69" s="90">
        <f>COUNTIF($E$3:E69,E69)</f>
        <v>18</v>
      </c>
      <c r="G69" s="90" t="str">
        <f t="shared" si="1"/>
        <v>県立全日制東播18</v>
      </c>
      <c r="H69" s="90" t="s">
        <v>433</v>
      </c>
      <c r="I69" s="90" t="s">
        <v>434</v>
      </c>
      <c r="J69" s="90" t="s">
        <v>435</v>
      </c>
      <c r="K69" s="90" t="s">
        <v>436</v>
      </c>
      <c r="L69" s="90" t="s">
        <v>437</v>
      </c>
      <c r="M69" s="90" t="s">
        <v>438</v>
      </c>
      <c r="N69" s="90">
        <f t="shared" si="2"/>
        <v>67</v>
      </c>
    </row>
    <row r="70" spans="1:14" x14ac:dyDescent="0.15">
      <c r="A70" s="90">
        <v>68</v>
      </c>
      <c r="B70" s="95" t="s">
        <v>1408</v>
      </c>
      <c r="C70" s="95" t="s">
        <v>1392</v>
      </c>
      <c r="D70" s="95" t="s">
        <v>1413</v>
      </c>
      <c r="E70" s="90" t="str">
        <f t="shared" ref="E70:E136" si="7">B70&amp;C70&amp;D70</f>
        <v>県立全日制東播</v>
      </c>
      <c r="F70" s="90">
        <f>COUNTIF($E$3:E70,E70)</f>
        <v>19</v>
      </c>
      <c r="G70" s="90" t="str">
        <f t="shared" ref="G70:G136" si="8">E70&amp;F70</f>
        <v>県立全日制東播19</v>
      </c>
      <c r="H70" s="90" t="s">
        <v>439</v>
      </c>
      <c r="I70" s="90" t="s">
        <v>440</v>
      </c>
      <c r="J70" s="90" t="s">
        <v>441</v>
      </c>
      <c r="K70" s="90" t="s">
        <v>442</v>
      </c>
      <c r="L70" s="90" t="s">
        <v>443</v>
      </c>
      <c r="M70" s="90" t="s">
        <v>444</v>
      </c>
      <c r="N70" s="90">
        <f t="shared" ref="N70:N136" si="9">A70</f>
        <v>68</v>
      </c>
    </row>
    <row r="71" spans="1:14" x14ac:dyDescent="0.15">
      <c r="A71" s="90">
        <v>69</v>
      </c>
      <c r="B71" s="95" t="s">
        <v>1408</v>
      </c>
      <c r="C71" s="95" t="s">
        <v>1392</v>
      </c>
      <c r="D71" s="95" t="s">
        <v>1413</v>
      </c>
      <c r="E71" s="90" t="str">
        <f t="shared" si="7"/>
        <v>県立全日制東播</v>
      </c>
      <c r="F71" s="90">
        <f>COUNTIF($E$3:E71,E71)</f>
        <v>20</v>
      </c>
      <c r="G71" s="90" t="str">
        <f t="shared" si="8"/>
        <v>県立全日制東播20</v>
      </c>
      <c r="H71" s="90" t="s">
        <v>445</v>
      </c>
      <c r="I71" s="90" t="s">
        <v>446</v>
      </c>
      <c r="J71" s="90" t="s">
        <v>447</v>
      </c>
      <c r="K71" s="90" t="s">
        <v>448</v>
      </c>
      <c r="L71" s="90" t="s">
        <v>449</v>
      </c>
      <c r="M71" s="90" t="s">
        <v>450</v>
      </c>
      <c r="N71" s="90">
        <f t="shared" si="9"/>
        <v>69</v>
      </c>
    </row>
    <row r="72" spans="1:14" x14ac:dyDescent="0.15">
      <c r="A72" s="90">
        <v>70</v>
      </c>
      <c r="B72" s="95" t="s">
        <v>1408</v>
      </c>
      <c r="C72" s="95" t="s">
        <v>1392</v>
      </c>
      <c r="D72" s="95" t="s">
        <v>1413</v>
      </c>
      <c r="E72" s="90" t="str">
        <f t="shared" si="7"/>
        <v>県立全日制東播</v>
      </c>
      <c r="F72" s="90">
        <f>COUNTIF($E$3:E72,E72)</f>
        <v>21</v>
      </c>
      <c r="G72" s="90" t="str">
        <f t="shared" si="8"/>
        <v>県立全日制東播21</v>
      </c>
      <c r="H72" s="90" t="s">
        <v>451</v>
      </c>
      <c r="I72" s="90" t="s">
        <v>452</v>
      </c>
      <c r="J72" s="90" t="s">
        <v>453</v>
      </c>
      <c r="K72" s="90" t="s">
        <v>454</v>
      </c>
      <c r="L72" s="90" t="s">
        <v>455</v>
      </c>
      <c r="M72" s="90" t="s">
        <v>456</v>
      </c>
      <c r="N72" s="90">
        <f t="shared" si="9"/>
        <v>70</v>
      </c>
    </row>
    <row r="73" spans="1:14" x14ac:dyDescent="0.15">
      <c r="A73" s="90">
        <v>71</v>
      </c>
      <c r="B73" s="95" t="s">
        <v>1408</v>
      </c>
      <c r="C73" s="95" t="s">
        <v>1392</v>
      </c>
      <c r="D73" s="95" t="s">
        <v>1413</v>
      </c>
      <c r="E73" s="90" t="str">
        <f t="shared" si="7"/>
        <v>県立全日制東播</v>
      </c>
      <c r="F73" s="90">
        <f>COUNTIF($E$3:E73,E73)</f>
        <v>22</v>
      </c>
      <c r="G73" s="90" t="str">
        <f t="shared" si="8"/>
        <v>県立全日制東播22</v>
      </c>
      <c r="H73" s="90" t="s">
        <v>457</v>
      </c>
      <c r="I73" s="90" t="s">
        <v>458</v>
      </c>
      <c r="J73" s="90" t="s">
        <v>459</v>
      </c>
      <c r="K73" s="90" t="s">
        <v>460</v>
      </c>
      <c r="L73" s="90" t="s">
        <v>461</v>
      </c>
      <c r="M73" s="90" t="s">
        <v>462</v>
      </c>
      <c r="N73" s="90">
        <f t="shared" si="9"/>
        <v>71</v>
      </c>
    </row>
    <row r="74" spans="1:14" x14ac:dyDescent="0.15">
      <c r="A74" s="90">
        <v>72</v>
      </c>
      <c r="B74" s="95" t="s">
        <v>1408</v>
      </c>
      <c r="C74" s="95" t="s">
        <v>1392</v>
      </c>
      <c r="D74" s="95" t="s">
        <v>1413</v>
      </c>
      <c r="E74" s="90" t="str">
        <f t="shared" si="7"/>
        <v>県立全日制東播</v>
      </c>
      <c r="F74" s="90">
        <f>COUNTIF($E$3:E74,E74)</f>
        <v>23</v>
      </c>
      <c r="G74" s="90" t="str">
        <f t="shared" si="8"/>
        <v>県立全日制東播23</v>
      </c>
      <c r="H74" s="90" t="s">
        <v>463</v>
      </c>
      <c r="I74" s="90" t="s">
        <v>464</v>
      </c>
      <c r="J74" s="90" t="s">
        <v>465</v>
      </c>
      <c r="K74" s="90" t="s">
        <v>466</v>
      </c>
      <c r="L74" s="90" t="s">
        <v>467</v>
      </c>
      <c r="M74" s="90" t="s">
        <v>468</v>
      </c>
      <c r="N74" s="90">
        <f t="shared" si="9"/>
        <v>72</v>
      </c>
    </row>
    <row r="75" spans="1:14" x14ac:dyDescent="0.15">
      <c r="A75" s="90">
        <v>73</v>
      </c>
      <c r="B75" s="95" t="s">
        <v>1408</v>
      </c>
      <c r="C75" s="95" t="s">
        <v>1392</v>
      </c>
      <c r="D75" s="95" t="s">
        <v>1413</v>
      </c>
      <c r="E75" s="90" t="str">
        <f t="shared" si="7"/>
        <v>県立全日制東播</v>
      </c>
      <c r="F75" s="90">
        <f>COUNTIF($E$3:E75,E75)</f>
        <v>24</v>
      </c>
      <c r="G75" s="90" t="str">
        <f t="shared" si="8"/>
        <v>県立全日制東播24</v>
      </c>
      <c r="H75" s="90" t="s">
        <v>469</v>
      </c>
      <c r="I75" s="90" t="s">
        <v>470</v>
      </c>
      <c r="J75" s="90" t="s">
        <v>471</v>
      </c>
      <c r="K75" s="90" t="s">
        <v>472</v>
      </c>
      <c r="L75" s="90" t="s">
        <v>473</v>
      </c>
      <c r="M75" s="90" t="s">
        <v>474</v>
      </c>
      <c r="N75" s="90">
        <f t="shared" si="9"/>
        <v>73</v>
      </c>
    </row>
    <row r="76" spans="1:14" x14ac:dyDescent="0.15">
      <c r="A76" s="90">
        <v>74</v>
      </c>
      <c r="B76" s="95" t="s">
        <v>1408</v>
      </c>
      <c r="C76" s="95" t="s">
        <v>1392</v>
      </c>
      <c r="D76" s="95" t="s">
        <v>1413</v>
      </c>
      <c r="E76" s="90" t="str">
        <f t="shared" si="7"/>
        <v>県立全日制東播</v>
      </c>
      <c r="F76" s="90">
        <f>COUNTIF($E$3:E76,E76)</f>
        <v>25</v>
      </c>
      <c r="G76" s="90" t="str">
        <f t="shared" si="8"/>
        <v>県立全日制東播25</v>
      </c>
      <c r="H76" s="90" t="s">
        <v>475</v>
      </c>
      <c r="I76" s="90" t="s">
        <v>476</v>
      </c>
      <c r="J76" s="90" t="s">
        <v>477</v>
      </c>
      <c r="K76" s="90" t="s">
        <v>478</v>
      </c>
      <c r="L76" s="90" t="s">
        <v>479</v>
      </c>
      <c r="M76" s="90" t="s">
        <v>480</v>
      </c>
      <c r="N76" s="90">
        <f t="shared" si="9"/>
        <v>74</v>
      </c>
    </row>
    <row r="77" spans="1:14" x14ac:dyDescent="0.15">
      <c r="A77" s="90">
        <v>75</v>
      </c>
      <c r="B77" s="95" t="s">
        <v>1408</v>
      </c>
      <c r="C77" s="95" t="s">
        <v>1392</v>
      </c>
      <c r="D77" s="95" t="s">
        <v>1413</v>
      </c>
      <c r="E77" s="90" t="str">
        <f t="shared" si="7"/>
        <v>県立全日制東播</v>
      </c>
      <c r="F77" s="90">
        <f>COUNTIF($E$3:E77,E77)</f>
        <v>26</v>
      </c>
      <c r="G77" s="90" t="str">
        <f t="shared" si="8"/>
        <v>県立全日制東播26</v>
      </c>
      <c r="H77" s="90" t="s">
        <v>481</v>
      </c>
      <c r="I77" s="90" t="s">
        <v>482</v>
      </c>
      <c r="J77" s="90" t="s">
        <v>483</v>
      </c>
      <c r="K77" s="90" t="s">
        <v>484</v>
      </c>
      <c r="L77" s="90" t="s">
        <v>485</v>
      </c>
      <c r="M77" s="90" t="s">
        <v>486</v>
      </c>
      <c r="N77" s="90">
        <f t="shared" si="9"/>
        <v>75</v>
      </c>
    </row>
    <row r="78" spans="1:14" x14ac:dyDescent="0.15">
      <c r="A78" s="90">
        <v>76</v>
      </c>
      <c r="B78" s="95" t="s">
        <v>1408</v>
      </c>
      <c r="C78" s="95" t="s">
        <v>1392</v>
      </c>
      <c r="D78" s="95" t="s">
        <v>1413</v>
      </c>
      <c r="E78" s="90" t="str">
        <f t="shared" si="7"/>
        <v>県立全日制東播</v>
      </c>
      <c r="F78" s="90">
        <f>COUNTIF($E$3:E78,E78)</f>
        <v>27</v>
      </c>
      <c r="G78" s="90" t="str">
        <f t="shared" si="8"/>
        <v>県立全日制東播27</v>
      </c>
      <c r="H78" s="90" t="s">
        <v>487</v>
      </c>
      <c r="I78" s="90" t="s">
        <v>488</v>
      </c>
      <c r="J78" s="90" t="s">
        <v>489</v>
      </c>
      <c r="K78" s="90" t="s">
        <v>490</v>
      </c>
      <c r="L78" s="90" t="s">
        <v>491</v>
      </c>
      <c r="M78" s="90" t="s">
        <v>492</v>
      </c>
      <c r="N78" s="90">
        <f t="shared" si="9"/>
        <v>76</v>
      </c>
    </row>
    <row r="79" spans="1:14" x14ac:dyDescent="0.15">
      <c r="A79" s="90">
        <v>77</v>
      </c>
      <c r="B79" s="95" t="s">
        <v>1408</v>
      </c>
      <c r="C79" s="95" t="s">
        <v>1392</v>
      </c>
      <c r="D79" s="95" t="s">
        <v>1413</v>
      </c>
      <c r="E79" s="90" t="str">
        <f t="shared" si="7"/>
        <v>県立全日制東播</v>
      </c>
      <c r="F79" s="90">
        <f>COUNTIF($E$3:E79,E79)</f>
        <v>28</v>
      </c>
      <c r="G79" s="90" t="str">
        <f t="shared" si="8"/>
        <v>県立全日制東播28</v>
      </c>
      <c r="H79" s="90" t="s">
        <v>493</v>
      </c>
      <c r="I79" s="90" t="s">
        <v>494</v>
      </c>
      <c r="J79" s="90" t="s">
        <v>495</v>
      </c>
      <c r="K79" s="90" t="s">
        <v>496</v>
      </c>
      <c r="L79" s="90" t="s">
        <v>497</v>
      </c>
      <c r="M79" s="90" t="s">
        <v>498</v>
      </c>
      <c r="N79" s="90">
        <f t="shared" si="9"/>
        <v>77</v>
      </c>
    </row>
    <row r="80" spans="1:14" x14ac:dyDescent="0.15">
      <c r="A80" s="90">
        <v>78</v>
      </c>
      <c r="B80" s="95" t="s">
        <v>1408</v>
      </c>
      <c r="C80" s="95" t="s">
        <v>1392</v>
      </c>
      <c r="D80" s="95" t="s">
        <v>1413</v>
      </c>
      <c r="E80" s="90" t="str">
        <f t="shared" si="7"/>
        <v>県立全日制東播</v>
      </c>
      <c r="F80" s="90">
        <f>COUNTIF($E$3:E80,E80)</f>
        <v>29</v>
      </c>
      <c r="G80" s="90" t="str">
        <f t="shared" si="8"/>
        <v>県立全日制東播29</v>
      </c>
      <c r="H80" s="90" t="s">
        <v>499</v>
      </c>
      <c r="I80" s="90" t="s">
        <v>500</v>
      </c>
      <c r="J80" s="90" t="s">
        <v>501</v>
      </c>
      <c r="K80" s="90" t="s">
        <v>502</v>
      </c>
      <c r="L80" s="90" t="s">
        <v>503</v>
      </c>
      <c r="M80" s="90" t="s">
        <v>504</v>
      </c>
      <c r="N80" s="90">
        <f t="shared" si="9"/>
        <v>78</v>
      </c>
    </row>
    <row r="81" spans="1:14" x14ac:dyDescent="0.15">
      <c r="A81" s="90">
        <v>79</v>
      </c>
      <c r="B81" s="95" t="s">
        <v>1408</v>
      </c>
      <c r="C81" s="95" t="s">
        <v>1392</v>
      </c>
      <c r="D81" s="95" t="s">
        <v>1413</v>
      </c>
      <c r="E81" s="90" t="str">
        <f t="shared" ref="E81" si="10">B81&amp;C81&amp;D81</f>
        <v>県立全日制東播</v>
      </c>
      <c r="F81" s="90">
        <f>COUNTIF($E$3:E81,E81)</f>
        <v>30</v>
      </c>
      <c r="G81" s="90" t="str">
        <f t="shared" ref="G81" si="11">E81&amp;F81</f>
        <v>県立全日制東播30</v>
      </c>
      <c r="H81" s="90" t="s">
        <v>1573</v>
      </c>
      <c r="I81" s="90" t="s">
        <v>1574</v>
      </c>
      <c r="J81" s="90" t="s">
        <v>417</v>
      </c>
      <c r="K81" s="90" t="s">
        <v>418</v>
      </c>
    </row>
    <row r="82" spans="1:14" x14ac:dyDescent="0.15">
      <c r="A82" s="90">
        <v>80</v>
      </c>
      <c r="B82" s="95" t="s">
        <v>1408</v>
      </c>
      <c r="C82" s="95" t="s">
        <v>1392</v>
      </c>
      <c r="D82" s="95" t="s">
        <v>1414</v>
      </c>
      <c r="E82" s="90" t="str">
        <f t="shared" si="7"/>
        <v>県立全日制西播</v>
      </c>
      <c r="F82" s="90">
        <f>COUNTIF($E$3:E82,E82)</f>
        <v>1</v>
      </c>
      <c r="G82" s="90" t="str">
        <f t="shared" si="8"/>
        <v>県立全日制西播1</v>
      </c>
      <c r="H82" s="90" t="s">
        <v>505</v>
      </c>
      <c r="I82" s="90" t="s">
        <v>506</v>
      </c>
      <c r="J82" s="90" t="s">
        <v>507</v>
      </c>
      <c r="K82" s="90" t="s">
        <v>508</v>
      </c>
      <c r="L82" s="90" t="s">
        <v>509</v>
      </c>
      <c r="M82" s="90" t="s">
        <v>510</v>
      </c>
      <c r="N82" s="90">
        <f t="shared" si="9"/>
        <v>80</v>
      </c>
    </row>
    <row r="83" spans="1:14" x14ac:dyDescent="0.15">
      <c r="A83" s="90">
        <v>81</v>
      </c>
      <c r="B83" s="95" t="s">
        <v>1408</v>
      </c>
      <c r="C83" s="95" t="s">
        <v>1392</v>
      </c>
      <c r="D83" s="95" t="s">
        <v>1414</v>
      </c>
      <c r="E83" s="90" t="str">
        <f t="shared" si="7"/>
        <v>県立全日制西播</v>
      </c>
      <c r="F83" s="90">
        <f>COUNTIF($E$3:E83,E83)</f>
        <v>2</v>
      </c>
      <c r="G83" s="90" t="str">
        <f t="shared" si="8"/>
        <v>県立全日制西播2</v>
      </c>
      <c r="H83" s="90" t="s">
        <v>511</v>
      </c>
      <c r="I83" s="90" t="s">
        <v>512</v>
      </c>
      <c r="J83" s="90" t="s">
        <v>513</v>
      </c>
      <c r="K83" s="90" t="s">
        <v>514</v>
      </c>
      <c r="L83" s="90" t="s">
        <v>515</v>
      </c>
      <c r="M83" s="90" t="s">
        <v>516</v>
      </c>
      <c r="N83" s="90">
        <f t="shared" si="9"/>
        <v>81</v>
      </c>
    </row>
    <row r="84" spans="1:14" x14ac:dyDescent="0.15">
      <c r="A84" s="90">
        <v>82</v>
      </c>
      <c r="B84" s="95" t="s">
        <v>1408</v>
      </c>
      <c r="C84" s="95" t="s">
        <v>1392</v>
      </c>
      <c r="D84" s="95" t="s">
        <v>1414</v>
      </c>
      <c r="E84" s="90" t="str">
        <f t="shared" si="7"/>
        <v>県立全日制西播</v>
      </c>
      <c r="F84" s="90">
        <f>COUNTIF($E$3:E84,E84)</f>
        <v>3</v>
      </c>
      <c r="G84" s="90" t="str">
        <f t="shared" si="8"/>
        <v>県立全日制西播3</v>
      </c>
      <c r="H84" s="90" t="s">
        <v>517</v>
      </c>
      <c r="I84" s="90" t="s">
        <v>518</v>
      </c>
      <c r="J84" s="90" t="s">
        <v>519</v>
      </c>
      <c r="K84" s="90" t="s">
        <v>520</v>
      </c>
      <c r="L84" s="90" t="s">
        <v>521</v>
      </c>
      <c r="M84" s="90" t="s">
        <v>522</v>
      </c>
      <c r="N84" s="90">
        <f t="shared" si="9"/>
        <v>82</v>
      </c>
    </row>
    <row r="85" spans="1:14" x14ac:dyDescent="0.15">
      <c r="A85" s="90">
        <v>83</v>
      </c>
      <c r="B85" s="95" t="s">
        <v>1408</v>
      </c>
      <c r="C85" s="95" t="s">
        <v>1392</v>
      </c>
      <c r="D85" s="95" t="s">
        <v>1414</v>
      </c>
      <c r="E85" s="90" t="str">
        <f t="shared" si="7"/>
        <v>県立全日制西播</v>
      </c>
      <c r="F85" s="90">
        <f>COUNTIF($E$3:E85,E85)</f>
        <v>4</v>
      </c>
      <c r="G85" s="90" t="str">
        <f t="shared" si="8"/>
        <v>県立全日制西播4</v>
      </c>
      <c r="H85" s="90" t="s">
        <v>523</v>
      </c>
      <c r="I85" s="90" t="s">
        <v>524</v>
      </c>
      <c r="J85" s="90" t="s">
        <v>525</v>
      </c>
      <c r="K85" s="90" t="s">
        <v>526</v>
      </c>
      <c r="L85" s="90" t="s">
        <v>527</v>
      </c>
      <c r="M85" s="97" t="s">
        <v>1598</v>
      </c>
      <c r="N85" s="90">
        <f t="shared" si="9"/>
        <v>83</v>
      </c>
    </row>
    <row r="86" spans="1:14" x14ac:dyDescent="0.15">
      <c r="A86" s="90">
        <v>84</v>
      </c>
      <c r="B86" s="95" t="s">
        <v>1408</v>
      </c>
      <c r="C86" s="95" t="s">
        <v>1392</v>
      </c>
      <c r="D86" s="95" t="s">
        <v>1414</v>
      </c>
      <c r="E86" s="90" t="str">
        <f t="shared" si="7"/>
        <v>県立全日制西播</v>
      </c>
      <c r="F86" s="90">
        <f>COUNTIF($E$3:E86,E86)</f>
        <v>5</v>
      </c>
      <c r="G86" s="90" t="str">
        <f t="shared" si="8"/>
        <v>県立全日制西播5</v>
      </c>
      <c r="H86" s="90" t="s">
        <v>528</v>
      </c>
      <c r="I86" s="90" t="s">
        <v>529</v>
      </c>
      <c r="J86" s="90" t="s">
        <v>530</v>
      </c>
      <c r="K86" s="90" t="s">
        <v>531</v>
      </c>
      <c r="L86" s="90" t="s">
        <v>532</v>
      </c>
      <c r="M86" s="90" t="s">
        <v>533</v>
      </c>
      <c r="N86" s="90">
        <f t="shared" si="9"/>
        <v>84</v>
      </c>
    </row>
    <row r="87" spans="1:14" x14ac:dyDescent="0.15">
      <c r="A87" s="90">
        <v>85</v>
      </c>
      <c r="B87" s="95" t="s">
        <v>1408</v>
      </c>
      <c r="C87" s="95" t="s">
        <v>1392</v>
      </c>
      <c r="D87" s="95" t="s">
        <v>1414</v>
      </c>
      <c r="E87" s="90" t="str">
        <f t="shared" si="7"/>
        <v>県立全日制西播</v>
      </c>
      <c r="F87" s="90">
        <f>COUNTIF($E$3:E87,E87)</f>
        <v>6</v>
      </c>
      <c r="G87" s="90" t="str">
        <f t="shared" si="8"/>
        <v>県立全日制西播6</v>
      </c>
      <c r="H87" s="90" t="s">
        <v>534</v>
      </c>
      <c r="I87" s="90" t="s">
        <v>535</v>
      </c>
      <c r="J87" s="90" t="s">
        <v>536</v>
      </c>
      <c r="K87" s="90" t="s">
        <v>537</v>
      </c>
      <c r="L87" s="90" t="s">
        <v>538</v>
      </c>
      <c r="M87" s="90" t="s">
        <v>539</v>
      </c>
      <c r="N87" s="90">
        <f t="shared" si="9"/>
        <v>85</v>
      </c>
    </row>
    <row r="88" spans="1:14" x14ac:dyDescent="0.15">
      <c r="A88" s="90">
        <v>86</v>
      </c>
      <c r="B88" s="95" t="s">
        <v>1408</v>
      </c>
      <c r="C88" s="95" t="s">
        <v>1392</v>
      </c>
      <c r="D88" s="95" t="s">
        <v>1414</v>
      </c>
      <c r="E88" s="90" t="str">
        <f t="shared" si="7"/>
        <v>県立全日制西播</v>
      </c>
      <c r="F88" s="90">
        <f>COUNTIF($E$3:E88,E88)</f>
        <v>7</v>
      </c>
      <c r="G88" s="90" t="str">
        <f t="shared" si="8"/>
        <v>県立全日制西播7</v>
      </c>
      <c r="H88" s="90" t="s">
        <v>540</v>
      </c>
      <c r="I88" s="90" t="s">
        <v>541</v>
      </c>
      <c r="J88" s="90" t="s">
        <v>542</v>
      </c>
      <c r="K88" s="90" t="s">
        <v>543</v>
      </c>
      <c r="L88" s="90" t="s">
        <v>544</v>
      </c>
      <c r="M88" s="90" t="s">
        <v>545</v>
      </c>
      <c r="N88" s="90">
        <f t="shared" si="9"/>
        <v>86</v>
      </c>
    </row>
    <row r="89" spans="1:14" x14ac:dyDescent="0.15">
      <c r="A89" s="90">
        <v>87</v>
      </c>
      <c r="B89" s="95" t="s">
        <v>1408</v>
      </c>
      <c r="C89" s="95" t="s">
        <v>1392</v>
      </c>
      <c r="D89" s="95" t="s">
        <v>1414</v>
      </c>
      <c r="E89" s="90" t="str">
        <f t="shared" si="7"/>
        <v>県立全日制西播</v>
      </c>
      <c r="F89" s="90">
        <f>COUNTIF($E$3:E89,E89)</f>
        <v>8</v>
      </c>
      <c r="G89" s="90" t="str">
        <f t="shared" si="8"/>
        <v>県立全日制西播8</v>
      </c>
      <c r="H89" s="90" t="s">
        <v>546</v>
      </c>
      <c r="I89" s="90" t="s">
        <v>547</v>
      </c>
      <c r="J89" s="90" t="s">
        <v>548</v>
      </c>
      <c r="K89" s="90" t="s">
        <v>549</v>
      </c>
      <c r="L89" s="90" t="s">
        <v>550</v>
      </c>
      <c r="M89" s="90" t="s">
        <v>551</v>
      </c>
      <c r="N89" s="90">
        <f t="shared" si="9"/>
        <v>87</v>
      </c>
    </row>
    <row r="90" spans="1:14" x14ac:dyDescent="0.15">
      <c r="A90" s="90">
        <v>88</v>
      </c>
      <c r="B90" s="95" t="s">
        <v>1408</v>
      </c>
      <c r="C90" s="95" t="s">
        <v>1392</v>
      </c>
      <c r="D90" s="95" t="s">
        <v>1414</v>
      </c>
      <c r="E90" s="90" t="str">
        <f t="shared" si="7"/>
        <v>県立全日制西播</v>
      </c>
      <c r="F90" s="90">
        <f>COUNTIF($E$3:E90,E90)</f>
        <v>9</v>
      </c>
      <c r="G90" s="90" t="str">
        <f t="shared" si="8"/>
        <v>県立全日制西播9</v>
      </c>
      <c r="H90" s="90" t="s">
        <v>552</v>
      </c>
      <c r="I90" s="90" t="s">
        <v>553</v>
      </c>
      <c r="J90" s="90" t="s">
        <v>554</v>
      </c>
      <c r="K90" s="90" t="s">
        <v>555</v>
      </c>
      <c r="L90" s="90" t="s">
        <v>556</v>
      </c>
      <c r="M90" s="90" t="s">
        <v>557</v>
      </c>
      <c r="N90" s="90">
        <f t="shared" si="9"/>
        <v>88</v>
      </c>
    </row>
    <row r="91" spans="1:14" x14ac:dyDescent="0.15">
      <c r="A91" s="90">
        <v>89</v>
      </c>
      <c r="B91" s="95" t="s">
        <v>1408</v>
      </c>
      <c r="C91" s="95" t="s">
        <v>1392</v>
      </c>
      <c r="D91" s="95" t="s">
        <v>1414</v>
      </c>
      <c r="E91" s="90" t="str">
        <f t="shared" si="7"/>
        <v>県立全日制西播</v>
      </c>
      <c r="F91" s="90">
        <f>COUNTIF($E$3:E91,E91)</f>
        <v>10</v>
      </c>
      <c r="G91" s="90" t="str">
        <f t="shared" si="8"/>
        <v>県立全日制西播10</v>
      </c>
      <c r="H91" s="90" t="s">
        <v>558</v>
      </c>
      <c r="I91" s="90" t="s">
        <v>559</v>
      </c>
      <c r="J91" s="90" t="s">
        <v>560</v>
      </c>
      <c r="K91" s="90" t="s">
        <v>561</v>
      </c>
      <c r="L91" s="90" t="s">
        <v>562</v>
      </c>
      <c r="M91" s="90" t="s">
        <v>563</v>
      </c>
      <c r="N91" s="90">
        <f t="shared" si="9"/>
        <v>89</v>
      </c>
    </row>
    <row r="92" spans="1:14" x14ac:dyDescent="0.15">
      <c r="A92" s="90">
        <v>90</v>
      </c>
      <c r="B92" s="95" t="s">
        <v>1408</v>
      </c>
      <c r="C92" s="95" t="s">
        <v>1392</v>
      </c>
      <c r="D92" s="95" t="s">
        <v>1414</v>
      </c>
      <c r="E92" s="90" t="str">
        <f t="shared" si="7"/>
        <v>県立全日制西播</v>
      </c>
      <c r="F92" s="90">
        <f>COUNTIF($E$3:E92,E92)</f>
        <v>11</v>
      </c>
      <c r="G92" s="90" t="str">
        <f t="shared" si="8"/>
        <v>県立全日制西播11</v>
      </c>
      <c r="H92" s="90" t="s">
        <v>564</v>
      </c>
      <c r="I92" s="90" t="s">
        <v>565</v>
      </c>
      <c r="J92" s="90" t="s">
        <v>566</v>
      </c>
      <c r="K92" s="90" t="s">
        <v>567</v>
      </c>
      <c r="L92" s="90" t="s">
        <v>568</v>
      </c>
      <c r="M92" s="90" t="s">
        <v>569</v>
      </c>
      <c r="N92" s="90">
        <f t="shared" si="9"/>
        <v>90</v>
      </c>
    </row>
    <row r="93" spans="1:14" x14ac:dyDescent="0.15">
      <c r="A93" s="90">
        <v>91</v>
      </c>
      <c r="B93" s="95" t="s">
        <v>1408</v>
      </c>
      <c r="C93" s="95" t="s">
        <v>1392</v>
      </c>
      <c r="D93" s="95" t="s">
        <v>1414</v>
      </c>
      <c r="E93" s="90" t="str">
        <f t="shared" si="7"/>
        <v>県立全日制西播</v>
      </c>
      <c r="F93" s="90">
        <f>COUNTIF($E$3:E93,E93)</f>
        <v>12</v>
      </c>
      <c r="G93" s="90" t="str">
        <f t="shared" si="8"/>
        <v>県立全日制西播12</v>
      </c>
      <c r="H93" s="90" t="s">
        <v>570</v>
      </c>
      <c r="I93" s="90" t="s">
        <v>571</v>
      </c>
      <c r="J93" s="90" t="s">
        <v>572</v>
      </c>
      <c r="K93" s="90" t="s">
        <v>573</v>
      </c>
      <c r="L93" s="90" t="s">
        <v>574</v>
      </c>
      <c r="M93" s="90" t="s">
        <v>575</v>
      </c>
      <c r="N93" s="90">
        <f t="shared" si="9"/>
        <v>91</v>
      </c>
    </row>
    <row r="94" spans="1:14" x14ac:dyDescent="0.15">
      <c r="A94" s="90">
        <v>92</v>
      </c>
      <c r="B94" s="95" t="s">
        <v>1408</v>
      </c>
      <c r="C94" s="95" t="s">
        <v>1392</v>
      </c>
      <c r="D94" s="95" t="s">
        <v>1414</v>
      </c>
      <c r="E94" s="90" t="str">
        <f t="shared" si="7"/>
        <v>県立全日制西播</v>
      </c>
      <c r="F94" s="90">
        <f>COUNTIF($E$3:E94,E94)</f>
        <v>13</v>
      </c>
      <c r="G94" s="90" t="str">
        <f t="shared" si="8"/>
        <v>県立全日制西播13</v>
      </c>
      <c r="H94" s="90" t="s">
        <v>576</v>
      </c>
      <c r="I94" s="90" t="s">
        <v>577</v>
      </c>
      <c r="J94" s="90" t="s">
        <v>578</v>
      </c>
      <c r="K94" s="90" t="s">
        <v>579</v>
      </c>
      <c r="L94" s="90" t="s">
        <v>580</v>
      </c>
      <c r="M94" s="90" t="s">
        <v>581</v>
      </c>
      <c r="N94" s="90">
        <f t="shared" si="9"/>
        <v>92</v>
      </c>
    </row>
    <row r="95" spans="1:14" x14ac:dyDescent="0.15">
      <c r="A95" s="90">
        <v>93</v>
      </c>
      <c r="B95" s="95" t="s">
        <v>1408</v>
      </c>
      <c r="C95" s="95" t="s">
        <v>1392</v>
      </c>
      <c r="D95" s="95" t="s">
        <v>1414</v>
      </c>
      <c r="E95" s="90" t="str">
        <f t="shared" si="7"/>
        <v>県立全日制西播</v>
      </c>
      <c r="F95" s="90">
        <f>COUNTIF($E$3:E95,E95)</f>
        <v>14</v>
      </c>
      <c r="G95" s="90" t="str">
        <f t="shared" si="8"/>
        <v>県立全日制西播14</v>
      </c>
      <c r="H95" s="90" t="s">
        <v>582</v>
      </c>
      <c r="I95" s="90" t="s">
        <v>583</v>
      </c>
      <c r="J95" s="90" t="s">
        <v>584</v>
      </c>
      <c r="K95" s="90" t="s">
        <v>585</v>
      </c>
      <c r="L95" s="90" t="s">
        <v>586</v>
      </c>
      <c r="M95" s="90" t="s">
        <v>587</v>
      </c>
      <c r="N95" s="90">
        <f t="shared" si="9"/>
        <v>93</v>
      </c>
    </row>
    <row r="96" spans="1:14" x14ac:dyDescent="0.15">
      <c r="A96" s="90">
        <v>94</v>
      </c>
      <c r="B96" s="95" t="s">
        <v>1408</v>
      </c>
      <c r="C96" s="95" t="s">
        <v>1392</v>
      </c>
      <c r="D96" s="95" t="s">
        <v>1414</v>
      </c>
      <c r="E96" s="90" t="str">
        <f t="shared" si="7"/>
        <v>県立全日制西播</v>
      </c>
      <c r="F96" s="90">
        <f>COUNTIF($E$3:E96,E96)</f>
        <v>15</v>
      </c>
      <c r="G96" s="90" t="str">
        <f t="shared" si="8"/>
        <v>県立全日制西播15</v>
      </c>
      <c r="H96" s="90" t="s">
        <v>588</v>
      </c>
      <c r="I96" s="90" t="s">
        <v>589</v>
      </c>
      <c r="J96" s="90" t="s">
        <v>590</v>
      </c>
      <c r="K96" s="90" t="s">
        <v>591</v>
      </c>
      <c r="L96" s="90" t="s">
        <v>592</v>
      </c>
      <c r="M96" s="90" t="s">
        <v>593</v>
      </c>
      <c r="N96" s="90">
        <f t="shared" si="9"/>
        <v>94</v>
      </c>
    </row>
    <row r="97" spans="1:14" x14ac:dyDescent="0.15">
      <c r="A97" s="90">
        <v>95</v>
      </c>
      <c r="B97" s="95" t="s">
        <v>1408</v>
      </c>
      <c r="C97" s="95" t="s">
        <v>1392</v>
      </c>
      <c r="D97" s="95" t="s">
        <v>1414</v>
      </c>
      <c r="E97" s="90" t="str">
        <f t="shared" si="7"/>
        <v>県立全日制西播</v>
      </c>
      <c r="F97" s="90">
        <f>COUNTIF($E$3:E97,E97)</f>
        <v>16</v>
      </c>
      <c r="G97" s="90" t="str">
        <f t="shared" si="8"/>
        <v>県立全日制西播16</v>
      </c>
      <c r="H97" s="90" t="s">
        <v>594</v>
      </c>
      <c r="I97" s="90" t="s">
        <v>595</v>
      </c>
      <c r="J97" s="90" t="s">
        <v>596</v>
      </c>
      <c r="K97" s="90" t="s">
        <v>597</v>
      </c>
      <c r="L97" s="90" t="s">
        <v>598</v>
      </c>
      <c r="M97" s="90" t="s">
        <v>599</v>
      </c>
      <c r="N97" s="90">
        <f t="shared" si="9"/>
        <v>95</v>
      </c>
    </row>
    <row r="98" spans="1:14" x14ac:dyDescent="0.15">
      <c r="A98" s="90">
        <v>96</v>
      </c>
      <c r="B98" s="95" t="s">
        <v>1408</v>
      </c>
      <c r="C98" s="95" t="s">
        <v>1392</v>
      </c>
      <c r="D98" s="95" t="s">
        <v>1414</v>
      </c>
      <c r="E98" s="90" t="str">
        <f t="shared" si="7"/>
        <v>県立全日制西播</v>
      </c>
      <c r="F98" s="90">
        <f>COUNTIF($E$3:E98,E98)</f>
        <v>17</v>
      </c>
      <c r="G98" s="90" t="str">
        <f t="shared" si="8"/>
        <v>県立全日制西播17</v>
      </c>
      <c r="H98" s="90" t="s">
        <v>600</v>
      </c>
      <c r="I98" s="90" t="s">
        <v>601</v>
      </c>
      <c r="J98" s="90" t="s">
        <v>602</v>
      </c>
      <c r="K98" s="90" t="s">
        <v>603</v>
      </c>
      <c r="L98" s="90" t="s">
        <v>604</v>
      </c>
      <c r="M98" s="90" t="s">
        <v>605</v>
      </c>
      <c r="N98" s="90">
        <f t="shared" si="9"/>
        <v>96</v>
      </c>
    </row>
    <row r="99" spans="1:14" x14ac:dyDescent="0.15">
      <c r="A99" s="90">
        <v>97</v>
      </c>
      <c r="B99" s="95" t="s">
        <v>1408</v>
      </c>
      <c r="C99" s="95" t="s">
        <v>1392</v>
      </c>
      <c r="D99" s="95" t="s">
        <v>1414</v>
      </c>
      <c r="E99" s="90" t="str">
        <f t="shared" si="7"/>
        <v>県立全日制西播</v>
      </c>
      <c r="F99" s="90">
        <f>COUNTIF($E$3:E99,E99)</f>
        <v>18</v>
      </c>
      <c r="G99" s="90" t="str">
        <f t="shared" si="8"/>
        <v>県立全日制西播18</v>
      </c>
      <c r="H99" s="90" t="s">
        <v>606</v>
      </c>
      <c r="I99" s="90" t="s">
        <v>607</v>
      </c>
      <c r="J99" s="90" t="s">
        <v>608</v>
      </c>
      <c r="K99" s="90" t="s">
        <v>609</v>
      </c>
      <c r="L99" s="90" t="s">
        <v>610</v>
      </c>
      <c r="M99" s="90" t="s">
        <v>611</v>
      </c>
      <c r="N99" s="90">
        <f t="shared" si="9"/>
        <v>97</v>
      </c>
    </row>
    <row r="100" spans="1:14" x14ac:dyDescent="0.15">
      <c r="A100" s="90">
        <v>98</v>
      </c>
      <c r="B100" s="95" t="s">
        <v>1408</v>
      </c>
      <c r="C100" s="95" t="s">
        <v>1392</v>
      </c>
      <c r="D100" s="95" t="s">
        <v>1414</v>
      </c>
      <c r="E100" s="90" t="str">
        <f t="shared" si="7"/>
        <v>県立全日制西播</v>
      </c>
      <c r="F100" s="90">
        <f>COUNTIF($E$3:E100,E100)</f>
        <v>19</v>
      </c>
      <c r="G100" s="90" t="str">
        <f t="shared" si="8"/>
        <v>県立全日制西播19</v>
      </c>
      <c r="H100" s="90" t="s">
        <v>612</v>
      </c>
      <c r="I100" s="90" t="s">
        <v>613</v>
      </c>
      <c r="J100" s="90" t="s">
        <v>614</v>
      </c>
      <c r="K100" s="90" t="s">
        <v>615</v>
      </c>
      <c r="L100" s="90" t="s">
        <v>616</v>
      </c>
      <c r="M100" s="90" t="s">
        <v>617</v>
      </c>
      <c r="N100" s="90">
        <f t="shared" si="9"/>
        <v>98</v>
      </c>
    </row>
    <row r="101" spans="1:14" x14ac:dyDescent="0.15">
      <c r="A101" s="90">
        <v>99</v>
      </c>
      <c r="B101" s="95" t="s">
        <v>1408</v>
      </c>
      <c r="C101" s="95" t="s">
        <v>1392</v>
      </c>
      <c r="D101" s="95" t="s">
        <v>1414</v>
      </c>
      <c r="E101" s="90" t="str">
        <f t="shared" si="7"/>
        <v>県立全日制西播</v>
      </c>
      <c r="F101" s="90">
        <f>COUNTIF($E$3:E101,E101)</f>
        <v>20</v>
      </c>
      <c r="G101" s="90" t="str">
        <f t="shared" si="8"/>
        <v>県立全日制西播20</v>
      </c>
      <c r="H101" s="90" t="s">
        <v>618</v>
      </c>
      <c r="I101" s="90" t="s">
        <v>619</v>
      </c>
      <c r="J101" s="90" t="s">
        <v>620</v>
      </c>
      <c r="K101" s="90" t="s">
        <v>621</v>
      </c>
      <c r="L101" s="90" t="s">
        <v>622</v>
      </c>
      <c r="M101" s="90" t="s">
        <v>623</v>
      </c>
      <c r="N101" s="90">
        <f t="shared" si="9"/>
        <v>99</v>
      </c>
    </row>
    <row r="102" spans="1:14" x14ac:dyDescent="0.15">
      <c r="A102" s="90">
        <v>100</v>
      </c>
      <c r="B102" s="95" t="s">
        <v>1408</v>
      </c>
      <c r="C102" s="95" t="s">
        <v>1392</v>
      </c>
      <c r="D102" s="95" t="s">
        <v>1414</v>
      </c>
      <c r="E102" s="90" t="str">
        <f t="shared" si="7"/>
        <v>県立全日制西播</v>
      </c>
      <c r="F102" s="90">
        <f>COUNTIF($E$3:E102,E102)</f>
        <v>21</v>
      </c>
      <c r="G102" s="90" t="str">
        <f t="shared" si="8"/>
        <v>県立全日制西播21</v>
      </c>
      <c r="H102" s="90" t="s">
        <v>624</v>
      </c>
      <c r="I102" s="90" t="s">
        <v>625</v>
      </c>
      <c r="J102" s="90" t="s">
        <v>626</v>
      </c>
      <c r="K102" s="90" t="s">
        <v>627</v>
      </c>
      <c r="L102" s="90" t="s">
        <v>628</v>
      </c>
      <c r="M102" s="90" t="s">
        <v>629</v>
      </c>
      <c r="N102" s="90">
        <f t="shared" si="9"/>
        <v>100</v>
      </c>
    </row>
    <row r="103" spans="1:14" x14ac:dyDescent="0.15">
      <c r="A103" s="90">
        <v>101</v>
      </c>
      <c r="B103" s="95" t="s">
        <v>1408</v>
      </c>
      <c r="C103" s="95" t="s">
        <v>1392</v>
      </c>
      <c r="D103" s="95" t="s">
        <v>1414</v>
      </c>
      <c r="E103" s="90" t="str">
        <f t="shared" si="7"/>
        <v>県立全日制西播</v>
      </c>
      <c r="F103" s="90">
        <f>COUNTIF($E$3:E103,E103)</f>
        <v>22</v>
      </c>
      <c r="G103" s="90" t="str">
        <f t="shared" si="8"/>
        <v>県立全日制西播22</v>
      </c>
      <c r="H103" s="90" t="s">
        <v>630</v>
      </c>
      <c r="I103" s="90" t="s">
        <v>631</v>
      </c>
      <c r="J103" s="90" t="s">
        <v>632</v>
      </c>
      <c r="K103" s="90" t="s">
        <v>633</v>
      </c>
      <c r="L103" s="90" t="s">
        <v>634</v>
      </c>
      <c r="M103" s="90" t="s">
        <v>635</v>
      </c>
      <c r="N103" s="90">
        <f t="shared" si="9"/>
        <v>101</v>
      </c>
    </row>
    <row r="104" spans="1:14" x14ac:dyDescent="0.15">
      <c r="A104" s="90">
        <v>102</v>
      </c>
      <c r="B104" s="95" t="s">
        <v>1408</v>
      </c>
      <c r="C104" s="95" t="s">
        <v>1392</v>
      </c>
      <c r="D104" s="95" t="s">
        <v>1414</v>
      </c>
      <c r="E104" s="90" t="str">
        <f t="shared" si="7"/>
        <v>県立全日制西播</v>
      </c>
      <c r="F104" s="90">
        <f>COUNTIF($E$3:E104,E104)</f>
        <v>23</v>
      </c>
      <c r="G104" s="90" t="str">
        <f t="shared" si="8"/>
        <v>県立全日制西播23</v>
      </c>
      <c r="H104" s="90" t="s">
        <v>636</v>
      </c>
      <c r="I104" s="90" t="s">
        <v>637</v>
      </c>
      <c r="J104" s="90" t="s">
        <v>638</v>
      </c>
      <c r="K104" s="90" t="s">
        <v>639</v>
      </c>
      <c r="L104" s="90" t="s">
        <v>640</v>
      </c>
      <c r="M104" s="90" t="s">
        <v>641</v>
      </c>
      <c r="N104" s="90">
        <f t="shared" si="9"/>
        <v>102</v>
      </c>
    </row>
    <row r="105" spans="1:14" x14ac:dyDescent="0.15">
      <c r="A105" s="90">
        <v>103</v>
      </c>
      <c r="B105" s="95" t="s">
        <v>1408</v>
      </c>
      <c r="C105" s="95" t="s">
        <v>1392</v>
      </c>
      <c r="D105" s="95" t="s">
        <v>1414</v>
      </c>
      <c r="E105" s="90" t="str">
        <f t="shared" si="7"/>
        <v>県立全日制西播</v>
      </c>
      <c r="F105" s="90">
        <f>COUNTIF($E$3:E105,E105)</f>
        <v>24</v>
      </c>
      <c r="G105" s="90" t="str">
        <f t="shared" si="8"/>
        <v>県立全日制西播24</v>
      </c>
      <c r="H105" s="90" t="s">
        <v>642</v>
      </c>
      <c r="I105" s="90" t="s">
        <v>643</v>
      </c>
      <c r="J105" s="90" t="s">
        <v>644</v>
      </c>
      <c r="K105" s="90" t="s">
        <v>645</v>
      </c>
      <c r="L105" s="90" t="s">
        <v>646</v>
      </c>
      <c r="M105" s="90" t="s">
        <v>647</v>
      </c>
      <c r="N105" s="90">
        <f t="shared" si="9"/>
        <v>103</v>
      </c>
    </row>
    <row r="106" spans="1:14" x14ac:dyDescent="0.15">
      <c r="A106" s="90">
        <v>104</v>
      </c>
      <c r="B106" s="95" t="s">
        <v>1408</v>
      </c>
      <c r="C106" s="95" t="s">
        <v>1392</v>
      </c>
      <c r="D106" s="95" t="s">
        <v>1414</v>
      </c>
      <c r="E106" s="90" t="str">
        <f t="shared" si="7"/>
        <v>県立全日制西播</v>
      </c>
      <c r="F106" s="90">
        <f>COUNTIF($E$3:E106,E106)</f>
        <v>25</v>
      </c>
      <c r="G106" s="90" t="str">
        <f t="shared" si="8"/>
        <v>県立全日制西播25</v>
      </c>
      <c r="H106" s="90" t="s">
        <v>648</v>
      </c>
      <c r="I106" s="90" t="s">
        <v>649</v>
      </c>
      <c r="J106" s="90" t="s">
        <v>650</v>
      </c>
      <c r="K106" s="90" t="s">
        <v>651</v>
      </c>
      <c r="L106" s="90" t="s">
        <v>652</v>
      </c>
      <c r="M106" s="90" t="s">
        <v>653</v>
      </c>
      <c r="N106" s="90">
        <f t="shared" si="9"/>
        <v>104</v>
      </c>
    </row>
    <row r="107" spans="1:14" x14ac:dyDescent="0.15">
      <c r="A107" s="90">
        <v>105</v>
      </c>
      <c r="B107" s="95" t="s">
        <v>1408</v>
      </c>
      <c r="C107" s="95" t="s">
        <v>1392</v>
      </c>
      <c r="D107" s="95" t="s">
        <v>1414</v>
      </c>
      <c r="E107" s="90" t="str">
        <f t="shared" ref="E107:E108" si="12">B107&amp;C107&amp;D107</f>
        <v>県立全日制西播</v>
      </c>
      <c r="F107" s="90">
        <f>COUNTIF($E$3:E107,E107)</f>
        <v>26</v>
      </c>
      <c r="G107" s="90" t="str">
        <f t="shared" ref="G107:G108" si="13">E107&amp;F107</f>
        <v>県立全日制西播26</v>
      </c>
      <c r="H107" s="90" t="s">
        <v>1575</v>
      </c>
      <c r="I107" s="90" t="s">
        <v>1576</v>
      </c>
      <c r="J107" s="90" t="s">
        <v>513</v>
      </c>
      <c r="K107" s="90" t="s">
        <v>514</v>
      </c>
    </row>
    <row r="108" spans="1:14" x14ac:dyDescent="0.15">
      <c r="A108" s="90">
        <v>106</v>
      </c>
      <c r="B108" s="95" t="s">
        <v>1408</v>
      </c>
      <c r="C108" s="95" t="s">
        <v>1392</v>
      </c>
      <c r="D108" s="95" t="s">
        <v>1414</v>
      </c>
      <c r="E108" s="90" t="str">
        <f t="shared" si="12"/>
        <v>県立全日制西播</v>
      </c>
      <c r="F108" s="90">
        <f>COUNTIF($E$3:E108,E108)</f>
        <v>27</v>
      </c>
      <c r="G108" s="90" t="str">
        <f t="shared" si="13"/>
        <v>県立全日制西播27</v>
      </c>
      <c r="H108" s="90" t="s">
        <v>1578</v>
      </c>
      <c r="I108" s="90" t="s">
        <v>1577</v>
      </c>
      <c r="J108" s="90" t="s">
        <v>602</v>
      </c>
      <c r="K108" s="90" t="s">
        <v>603</v>
      </c>
    </row>
    <row r="109" spans="1:14" x14ac:dyDescent="0.15">
      <c r="A109" s="90">
        <v>107</v>
      </c>
      <c r="B109" s="95" t="s">
        <v>1408</v>
      </c>
      <c r="C109" s="95" t="s">
        <v>1392</v>
      </c>
      <c r="D109" s="95" t="s">
        <v>1415</v>
      </c>
      <c r="E109" s="90" t="str">
        <f t="shared" si="7"/>
        <v>県立全日制丹波</v>
      </c>
      <c r="F109" s="90">
        <f>COUNTIF($E$3:E109,E109)</f>
        <v>1</v>
      </c>
      <c r="G109" s="90" t="str">
        <f t="shared" si="8"/>
        <v>県立全日制丹波1</v>
      </c>
      <c r="H109" s="90" t="s">
        <v>654</v>
      </c>
      <c r="I109" s="90" t="s">
        <v>655</v>
      </c>
      <c r="J109" s="90" t="s">
        <v>656</v>
      </c>
      <c r="K109" s="90" t="s">
        <v>657</v>
      </c>
      <c r="L109" s="90" t="s">
        <v>658</v>
      </c>
      <c r="M109" s="90" t="s">
        <v>659</v>
      </c>
      <c r="N109" s="90">
        <f t="shared" si="9"/>
        <v>107</v>
      </c>
    </row>
    <row r="110" spans="1:14" x14ac:dyDescent="0.15">
      <c r="A110" s="90">
        <v>108</v>
      </c>
      <c r="B110" s="95" t="s">
        <v>1408</v>
      </c>
      <c r="C110" s="95" t="s">
        <v>1392</v>
      </c>
      <c r="D110" s="95" t="s">
        <v>1415</v>
      </c>
      <c r="E110" s="90" t="str">
        <f t="shared" si="7"/>
        <v>県立全日制丹波</v>
      </c>
      <c r="F110" s="90">
        <f>COUNTIF($E$3:E110,E110)</f>
        <v>2</v>
      </c>
      <c r="G110" s="90" t="str">
        <f t="shared" si="8"/>
        <v>県立全日制丹波2</v>
      </c>
      <c r="H110" s="90" t="s">
        <v>660</v>
      </c>
      <c r="I110" s="90" t="s">
        <v>661</v>
      </c>
      <c r="J110" s="90" t="s">
        <v>662</v>
      </c>
      <c r="K110" s="90" t="s">
        <v>663</v>
      </c>
      <c r="L110" s="90" t="s">
        <v>664</v>
      </c>
      <c r="M110" s="90" t="s">
        <v>665</v>
      </c>
      <c r="N110" s="90">
        <f t="shared" si="9"/>
        <v>108</v>
      </c>
    </row>
    <row r="111" spans="1:14" x14ac:dyDescent="0.15">
      <c r="A111" s="90">
        <v>109</v>
      </c>
      <c r="B111" s="95" t="s">
        <v>1408</v>
      </c>
      <c r="C111" s="95" t="s">
        <v>1392</v>
      </c>
      <c r="D111" s="95" t="s">
        <v>1415</v>
      </c>
      <c r="E111" s="90" t="str">
        <f t="shared" si="7"/>
        <v>県立全日制丹波</v>
      </c>
      <c r="F111" s="90">
        <f>COUNTIF($E$3:E111,E111)</f>
        <v>3</v>
      </c>
      <c r="G111" s="90" t="str">
        <f t="shared" si="8"/>
        <v>県立全日制丹波3</v>
      </c>
      <c r="H111" s="90" t="s">
        <v>666</v>
      </c>
      <c r="I111" s="90" t="s">
        <v>667</v>
      </c>
      <c r="J111" s="90" t="s">
        <v>668</v>
      </c>
      <c r="K111" s="90" t="s">
        <v>669</v>
      </c>
      <c r="L111" s="90" t="s">
        <v>670</v>
      </c>
      <c r="M111" s="90" t="s">
        <v>671</v>
      </c>
      <c r="N111" s="90">
        <f t="shared" si="9"/>
        <v>109</v>
      </c>
    </row>
    <row r="112" spans="1:14" x14ac:dyDescent="0.15">
      <c r="A112" s="90">
        <v>110</v>
      </c>
      <c r="B112" s="95" t="s">
        <v>1408</v>
      </c>
      <c r="C112" s="95" t="s">
        <v>1392</v>
      </c>
      <c r="D112" s="95" t="s">
        <v>1415</v>
      </c>
      <c r="E112" s="90" t="str">
        <f t="shared" si="7"/>
        <v>県立全日制丹波</v>
      </c>
      <c r="F112" s="90">
        <f>COUNTIF($E$3:E112,E112)</f>
        <v>4</v>
      </c>
      <c r="G112" s="90" t="str">
        <f t="shared" si="8"/>
        <v>県立全日制丹波4</v>
      </c>
      <c r="H112" s="90" t="s">
        <v>672</v>
      </c>
      <c r="I112" s="90" t="s">
        <v>673</v>
      </c>
      <c r="J112" s="90" t="s">
        <v>674</v>
      </c>
      <c r="K112" s="90" t="s">
        <v>675</v>
      </c>
      <c r="L112" s="90" t="s">
        <v>676</v>
      </c>
      <c r="M112" s="90" t="s">
        <v>677</v>
      </c>
      <c r="N112" s="90">
        <f t="shared" si="9"/>
        <v>110</v>
      </c>
    </row>
    <row r="113" spans="1:14" x14ac:dyDescent="0.15">
      <c r="A113" s="90">
        <v>111</v>
      </c>
      <c r="B113" s="95" t="s">
        <v>1408</v>
      </c>
      <c r="C113" s="95" t="s">
        <v>1392</v>
      </c>
      <c r="D113" s="95" t="s">
        <v>1415</v>
      </c>
      <c r="E113" s="90" t="str">
        <f t="shared" si="7"/>
        <v>県立全日制丹波</v>
      </c>
      <c r="F113" s="90">
        <f>COUNTIF($E$3:E113,E113)</f>
        <v>5</v>
      </c>
      <c r="G113" s="90" t="str">
        <f t="shared" si="8"/>
        <v>県立全日制丹波5</v>
      </c>
      <c r="H113" s="90" t="s">
        <v>678</v>
      </c>
      <c r="I113" s="90" t="s">
        <v>679</v>
      </c>
      <c r="J113" s="90" t="s">
        <v>680</v>
      </c>
      <c r="K113" s="90" t="s">
        <v>681</v>
      </c>
      <c r="L113" s="90" t="s">
        <v>682</v>
      </c>
      <c r="M113" s="90" t="s">
        <v>683</v>
      </c>
      <c r="N113" s="90">
        <f t="shared" si="9"/>
        <v>111</v>
      </c>
    </row>
    <row r="114" spans="1:14" x14ac:dyDescent="0.15">
      <c r="A114" s="90">
        <v>112</v>
      </c>
      <c r="B114" s="95" t="s">
        <v>1408</v>
      </c>
      <c r="C114" s="95" t="s">
        <v>1392</v>
      </c>
      <c r="D114" s="95" t="s">
        <v>1415</v>
      </c>
      <c r="E114" s="90" t="str">
        <f t="shared" si="7"/>
        <v>県立全日制丹波</v>
      </c>
      <c r="F114" s="90">
        <f>COUNTIF($E$3:E114,E114)</f>
        <v>6</v>
      </c>
      <c r="G114" s="90" t="str">
        <f t="shared" si="8"/>
        <v>県立全日制丹波6</v>
      </c>
      <c r="H114" s="90" t="s">
        <v>684</v>
      </c>
      <c r="I114" s="90" t="s">
        <v>685</v>
      </c>
      <c r="J114" s="90" t="s">
        <v>686</v>
      </c>
      <c r="K114" s="90" t="s">
        <v>687</v>
      </c>
      <c r="L114" s="90" t="s">
        <v>688</v>
      </c>
      <c r="M114" s="90" t="s">
        <v>689</v>
      </c>
      <c r="N114" s="90">
        <f t="shared" si="9"/>
        <v>112</v>
      </c>
    </row>
    <row r="115" spans="1:14" x14ac:dyDescent="0.15">
      <c r="A115" s="90">
        <v>113</v>
      </c>
      <c r="B115" s="95" t="s">
        <v>1408</v>
      </c>
      <c r="C115" s="95" t="s">
        <v>1392</v>
      </c>
      <c r="D115" s="95" t="s">
        <v>1415</v>
      </c>
      <c r="E115" s="90" t="str">
        <f t="shared" si="7"/>
        <v>県立全日制丹波</v>
      </c>
      <c r="F115" s="90">
        <f>COUNTIF($E$3:E115,E115)</f>
        <v>7</v>
      </c>
      <c r="G115" s="90" t="str">
        <f t="shared" si="8"/>
        <v>県立全日制丹波7</v>
      </c>
      <c r="H115" s="90" t="s">
        <v>690</v>
      </c>
      <c r="I115" s="90" t="s">
        <v>691</v>
      </c>
      <c r="J115" s="90" t="s">
        <v>692</v>
      </c>
      <c r="K115" s="90" t="s">
        <v>693</v>
      </c>
      <c r="L115" s="90" t="s">
        <v>694</v>
      </c>
      <c r="M115" s="90" t="s">
        <v>695</v>
      </c>
      <c r="N115" s="90">
        <f t="shared" si="9"/>
        <v>113</v>
      </c>
    </row>
    <row r="116" spans="1:14" x14ac:dyDescent="0.15">
      <c r="A116" s="90">
        <v>114</v>
      </c>
      <c r="B116" s="95" t="s">
        <v>1408</v>
      </c>
      <c r="C116" s="95" t="s">
        <v>1392</v>
      </c>
      <c r="D116" s="95" t="s">
        <v>1415</v>
      </c>
      <c r="E116" s="90" t="str">
        <f t="shared" si="7"/>
        <v>県立全日制丹波</v>
      </c>
      <c r="F116" s="90">
        <f>COUNTIF($E$3:E116,E116)</f>
        <v>8</v>
      </c>
      <c r="G116" s="90" t="str">
        <f t="shared" si="8"/>
        <v>県立全日制丹波8</v>
      </c>
      <c r="H116" s="90" t="s">
        <v>696</v>
      </c>
      <c r="I116" s="90" t="s">
        <v>697</v>
      </c>
      <c r="J116" s="90" t="s">
        <v>698</v>
      </c>
      <c r="K116" s="90" t="s">
        <v>699</v>
      </c>
      <c r="L116" s="90" t="s">
        <v>700</v>
      </c>
      <c r="M116" s="90" t="s">
        <v>701</v>
      </c>
      <c r="N116" s="90">
        <f t="shared" si="9"/>
        <v>114</v>
      </c>
    </row>
    <row r="117" spans="1:14" x14ac:dyDescent="0.15">
      <c r="A117" s="90">
        <v>115</v>
      </c>
      <c r="B117" s="95" t="s">
        <v>1408</v>
      </c>
      <c r="C117" s="95" t="s">
        <v>1392</v>
      </c>
      <c r="D117" s="95" t="s">
        <v>1415</v>
      </c>
      <c r="E117" s="90" t="str">
        <f t="shared" si="7"/>
        <v>県立全日制丹波</v>
      </c>
      <c r="F117" s="90">
        <f>COUNTIF($E$3:E117,E117)</f>
        <v>9</v>
      </c>
      <c r="G117" s="90" t="str">
        <f t="shared" si="8"/>
        <v>県立全日制丹波9</v>
      </c>
      <c r="H117" s="90" t="s">
        <v>702</v>
      </c>
      <c r="I117" s="90" t="s">
        <v>703</v>
      </c>
      <c r="J117" s="90" t="s">
        <v>704</v>
      </c>
      <c r="K117" s="90" t="s">
        <v>705</v>
      </c>
      <c r="L117" s="90" t="s">
        <v>706</v>
      </c>
      <c r="M117" s="90" t="s">
        <v>707</v>
      </c>
      <c r="N117" s="90">
        <f t="shared" si="9"/>
        <v>115</v>
      </c>
    </row>
    <row r="118" spans="1:14" x14ac:dyDescent="0.15">
      <c r="A118" s="90">
        <v>116</v>
      </c>
      <c r="B118" s="95" t="s">
        <v>1408</v>
      </c>
      <c r="C118" s="95" t="s">
        <v>1392</v>
      </c>
      <c r="D118" s="95" t="s">
        <v>1415</v>
      </c>
      <c r="E118" s="90" t="str">
        <f t="shared" si="7"/>
        <v>県立全日制丹波</v>
      </c>
      <c r="F118" s="90">
        <f>COUNTIF($E$3:E118,E118)</f>
        <v>10</v>
      </c>
      <c r="G118" s="90" t="str">
        <f t="shared" si="8"/>
        <v>県立全日制丹波10</v>
      </c>
      <c r="H118" s="90" t="s">
        <v>708</v>
      </c>
      <c r="I118" s="90" t="s">
        <v>709</v>
      </c>
      <c r="J118" s="90" t="s">
        <v>710</v>
      </c>
      <c r="K118" s="90" t="s">
        <v>711</v>
      </c>
      <c r="L118" s="90" t="s">
        <v>712</v>
      </c>
      <c r="M118" s="90" t="s">
        <v>713</v>
      </c>
      <c r="N118" s="90">
        <f t="shared" si="9"/>
        <v>116</v>
      </c>
    </row>
    <row r="119" spans="1:14" x14ac:dyDescent="0.15">
      <c r="A119" s="90">
        <v>117</v>
      </c>
      <c r="B119" s="95" t="s">
        <v>1408</v>
      </c>
      <c r="C119" s="95" t="s">
        <v>1392</v>
      </c>
      <c r="D119" s="95" t="s">
        <v>1416</v>
      </c>
      <c r="E119" s="90" t="str">
        <f t="shared" si="7"/>
        <v>県立全日制但馬</v>
      </c>
      <c r="F119" s="90">
        <f>COUNTIF($E$3:E119,E119)</f>
        <v>1</v>
      </c>
      <c r="G119" s="90" t="str">
        <f t="shared" si="8"/>
        <v>県立全日制但馬1</v>
      </c>
      <c r="H119" s="90" t="s">
        <v>714</v>
      </c>
      <c r="I119" s="90" t="s">
        <v>715</v>
      </c>
      <c r="J119" s="90" t="s">
        <v>716</v>
      </c>
      <c r="K119" s="90" t="s">
        <v>717</v>
      </c>
      <c r="L119" s="90" t="s">
        <v>718</v>
      </c>
      <c r="M119" s="90" t="s">
        <v>719</v>
      </c>
      <c r="N119" s="90">
        <f t="shared" si="9"/>
        <v>117</v>
      </c>
    </row>
    <row r="120" spans="1:14" x14ac:dyDescent="0.15">
      <c r="A120" s="90">
        <v>118</v>
      </c>
      <c r="B120" s="95" t="s">
        <v>1408</v>
      </c>
      <c r="C120" s="95" t="s">
        <v>1392</v>
      </c>
      <c r="D120" s="95" t="s">
        <v>1416</v>
      </c>
      <c r="E120" s="90" t="str">
        <f t="shared" si="7"/>
        <v>県立全日制但馬</v>
      </c>
      <c r="F120" s="90">
        <f>COUNTIF($E$3:E120,E120)</f>
        <v>2</v>
      </c>
      <c r="G120" s="90" t="str">
        <f t="shared" si="8"/>
        <v>県立全日制但馬2</v>
      </c>
      <c r="H120" s="90" t="s">
        <v>720</v>
      </c>
      <c r="I120" s="90" t="s">
        <v>721</v>
      </c>
      <c r="J120" s="90" t="s">
        <v>722</v>
      </c>
      <c r="K120" s="90" t="s">
        <v>723</v>
      </c>
      <c r="L120" s="90" t="s">
        <v>724</v>
      </c>
      <c r="M120" s="90" t="s">
        <v>725</v>
      </c>
      <c r="N120" s="90">
        <f t="shared" si="9"/>
        <v>118</v>
      </c>
    </row>
    <row r="121" spans="1:14" x14ac:dyDescent="0.15">
      <c r="A121" s="90">
        <v>119</v>
      </c>
      <c r="B121" s="95" t="s">
        <v>1408</v>
      </c>
      <c r="C121" s="95" t="s">
        <v>1392</v>
      </c>
      <c r="D121" s="95" t="s">
        <v>1416</v>
      </c>
      <c r="E121" s="90" t="str">
        <f t="shared" si="7"/>
        <v>県立全日制但馬</v>
      </c>
      <c r="F121" s="90">
        <f>COUNTIF($E$3:E121,E121)</f>
        <v>3</v>
      </c>
      <c r="G121" s="90" t="str">
        <f t="shared" si="8"/>
        <v>県立全日制但馬3</v>
      </c>
      <c r="H121" s="90" t="s">
        <v>726</v>
      </c>
      <c r="I121" s="90" t="s">
        <v>727</v>
      </c>
      <c r="J121" s="90" t="s">
        <v>728</v>
      </c>
      <c r="K121" s="90" t="s">
        <v>729</v>
      </c>
      <c r="L121" s="90" t="s">
        <v>730</v>
      </c>
      <c r="M121" s="90" t="s">
        <v>731</v>
      </c>
      <c r="N121" s="90">
        <f t="shared" si="9"/>
        <v>119</v>
      </c>
    </row>
    <row r="122" spans="1:14" x14ac:dyDescent="0.15">
      <c r="A122" s="90">
        <v>120</v>
      </c>
      <c r="B122" s="95" t="s">
        <v>1408</v>
      </c>
      <c r="C122" s="95" t="s">
        <v>1392</v>
      </c>
      <c r="D122" s="95" t="s">
        <v>1416</v>
      </c>
      <c r="E122" s="90" t="str">
        <f t="shared" si="7"/>
        <v>県立全日制但馬</v>
      </c>
      <c r="F122" s="90">
        <f>COUNTIF($E$3:E122,E122)</f>
        <v>4</v>
      </c>
      <c r="G122" s="90" t="str">
        <f t="shared" si="8"/>
        <v>県立全日制但馬4</v>
      </c>
      <c r="H122" s="90" t="s">
        <v>732</v>
      </c>
      <c r="I122" s="90" t="s">
        <v>733</v>
      </c>
      <c r="J122" s="90" t="s">
        <v>734</v>
      </c>
      <c r="K122" s="90" t="s">
        <v>735</v>
      </c>
      <c r="L122" s="90" t="s">
        <v>736</v>
      </c>
      <c r="M122" s="90" t="s">
        <v>737</v>
      </c>
      <c r="N122" s="90">
        <f t="shared" si="9"/>
        <v>120</v>
      </c>
    </row>
    <row r="123" spans="1:14" x14ac:dyDescent="0.15">
      <c r="A123" s="90">
        <v>121</v>
      </c>
      <c r="B123" s="95" t="s">
        <v>1408</v>
      </c>
      <c r="C123" s="95" t="s">
        <v>1392</v>
      </c>
      <c r="D123" s="95" t="s">
        <v>1416</v>
      </c>
      <c r="E123" s="90" t="str">
        <f t="shared" si="7"/>
        <v>県立全日制但馬</v>
      </c>
      <c r="F123" s="90">
        <f>COUNTIF($E$3:E123,E123)</f>
        <v>5</v>
      </c>
      <c r="G123" s="90" t="str">
        <f t="shared" si="8"/>
        <v>県立全日制但馬5</v>
      </c>
      <c r="H123" s="90" t="s">
        <v>738</v>
      </c>
      <c r="I123" s="90" t="s">
        <v>739</v>
      </c>
      <c r="J123" s="90" t="s">
        <v>740</v>
      </c>
      <c r="K123" s="90" t="s">
        <v>741</v>
      </c>
      <c r="L123" s="90" t="s">
        <v>742</v>
      </c>
      <c r="M123" s="90" t="s">
        <v>743</v>
      </c>
      <c r="N123" s="90">
        <f t="shared" si="9"/>
        <v>121</v>
      </c>
    </row>
    <row r="124" spans="1:14" x14ac:dyDescent="0.15">
      <c r="A124" s="90">
        <v>122</v>
      </c>
      <c r="B124" s="95" t="s">
        <v>1408</v>
      </c>
      <c r="C124" s="95" t="s">
        <v>1392</v>
      </c>
      <c r="D124" s="95" t="s">
        <v>1416</v>
      </c>
      <c r="E124" s="90" t="str">
        <f t="shared" si="7"/>
        <v>県立全日制但馬</v>
      </c>
      <c r="F124" s="90">
        <f>COUNTIF($E$3:E124,E124)</f>
        <v>6</v>
      </c>
      <c r="G124" s="90" t="str">
        <f t="shared" si="8"/>
        <v>県立全日制但馬6</v>
      </c>
      <c r="H124" s="90" t="s">
        <v>744</v>
      </c>
      <c r="I124" s="90" t="s">
        <v>745</v>
      </c>
      <c r="J124" s="90" t="s">
        <v>746</v>
      </c>
      <c r="K124" s="90" t="s">
        <v>747</v>
      </c>
      <c r="L124" s="90" t="s">
        <v>748</v>
      </c>
      <c r="M124" s="90" t="s">
        <v>749</v>
      </c>
      <c r="N124" s="90">
        <f t="shared" si="9"/>
        <v>122</v>
      </c>
    </row>
    <row r="125" spans="1:14" x14ac:dyDescent="0.15">
      <c r="A125" s="90">
        <v>123</v>
      </c>
      <c r="B125" s="95" t="s">
        <v>1408</v>
      </c>
      <c r="C125" s="95" t="s">
        <v>1392</v>
      </c>
      <c r="D125" s="95" t="s">
        <v>1416</v>
      </c>
      <c r="E125" s="90" t="str">
        <f t="shared" si="7"/>
        <v>県立全日制但馬</v>
      </c>
      <c r="F125" s="90">
        <f>COUNTIF($E$3:E125,E125)</f>
        <v>7</v>
      </c>
      <c r="G125" s="90" t="str">
        <f t="shared" si="8"/>
        <v>県立全日制但馬7</v>
      </c>
      <c r="H125" s="90" t="s">
        <v>750</v>
      </c>
      <c r="I125" s="90" t="s">
        <v>751</v>
      </c>
      <c r="J125" s="90" t="s">
        <v>752</v>
      </c>
      <c r="K125" s="90" t="s">
        <v>753</v>
      </c>
      <c r="L125" s="90" t="s">
        <v>754</v>
      </c>
      <c r="M125" s="90" t="s">
        <v>755</v>
      </c>
      <c r="N125" s="90">
        <f t="shared" si="9"/>
        <v>123</v>
      </c>
    </row>
    <row r="126" spans="1:14" x14ac:dyDescent="0.15">
      <c r="A126" s="90">
        <v>124</v>
      </c>
      <c r="B126" s="95" t="s">
        <v>1408</v>
      </c>
      <c r="C126" s="95" t="s">
        <v>1392</v>
      </c>
      <c r="D126" s="95" t="s">
        <v>1416</v>
      </c>
      <c r="E126" s="90" t="str">
        <f t="shared" si="7"/>
        <v>県立全日制但馬</v>
      </c>
      <c r="F126" s="90">
        <f>COUNTIF($E$3:E126,E126)</f>
        <v>8</v>
      </c>
      <c r="G126" s="90" t="str">
        <f t="shared" si="8"/>
        <v>県立全日制但馬8</v>
      </c>
      <c r="H126" s="90" t="s">
        <v>756</v>
      </c>
      <c r="I126" s="90" t="s">
        <v>757</v>
      </c>
      <c r="J126" s="90" t="s">
        <v>758</v>
      </c>
      <c r="K126" s="90" t="s">
        <v>759</v>
      </c>
      <c r="L126" s="90" t="s">
        <v>760</v>
      </c>
      <c r="M126" s="90" t="s">
        <v>761</v>
      </c>
      <c r="N126" s="90">
        <f t="shared" si="9"/>
        <v>124</v>
      </c>
    </row>
    <row r="127" spans="1:14" x14ac:dyDescent="0.15">
      <c r="A127" s="90">
        <v>125</v>
      </c>
      <c r="B127" s="95" t="s">
        <v>1408</v>
      </c>
      <c r="C127" s="95" t="s">
        <v>1392</v>
      </c>
      <c r="D127" s="95" t="s">
        <v>1416</v>
      </c>
      <c r="E127" s="90" t="str">
        <f t="shared" si="7"/>
        <v>県立全日制但馬</v>
      </c>
      <c r="F127" s="90">
        <f>COUNTIF($E$3:E127,E127)</f>
        <v>9</v>
      </c>
      <c r="G127" s="90" t="str">
        <f t="shared" si="8"/>
        <v>県立全日制但馬9</v>
      </c>
      <c r="H127" s="90" t="s">
        <v>762</v>
      </c>
      <c r="I127" s="90" t="s">
        <v>763</v>
      </c>
      <c r="J127" s="90" t="s">
        <v>764</v>
      </c>
      <c r="K127" s="90" t="s">
        <v>765</v>
      </c>
      <c r="L127" s="90" t="s">
        <v>766</v>
      </c>
      <c r="M127" s="90" t="s">
        <v>767</v>
      </c>
      <c r="N127" s="90">
        <f t="shared" si="9"/>
        <v>125</v>
      </c>
    </row>
    <row r="128" spans="1:14" x14ac:dyDescent="0.15">
      <c r="A128" s="90">
        <v>126</v>
      </c>
      <c r="B128" s="95" t="s">
        <v>1408</v>
      </c>
      <c r="C128" s="95" t="s">
        <v>1392</v>
      </c>
      <c r="D128" s="95" t="s">
        <v>1416</v>
      </c>
      <c r="E128" s="90" t="str">
        <f t="shared" si="7"/>
        <v>県立全日制但馬</v>
      </c>
      <c r="F128" s="90">
        <f>COUNTIF($E$3:E128,E128)</f>
        <v>10</v>
      </c>
      <c r="G128" s="90" t="str">
        <f t="shared" si="8"/>
        <v>県立全日制但馬10</v>
      </c>
      <c r="H128" s="90" t="s">
        <v>768</v>
      </c>
      <c r="I128" s="90" t="s">
        <v>769</v>
      </c>
      <c r="J128" s="90" t="s">
        <v>770</v>
      </c>
      <c r="K128" s="90" t="s">
        <v>771</v>
      </c>
      <c r="L128" s="90" t="s">
        <v>772</v>
      </c>
      <c r="M128" s="90" t="s">
        <v>773</v>
      </c>
      <c r="N128" s="90">
        <f t="shared" si="9"/>
        <v>126</v>
      </c>
    </row>
    <row r="129" spans="1:14" x14ac:dyDescent="0.15">
      <c r="A129" s="90">
        <v>127</v>
      </c>
      <c r="B129" s="95" t="s">
        <v>1408</v>
      </c>
      <c r="C129" s="95" t="s">
        <v>1392</v>
      </c>
      <c r="D129" s="95" t="s">
        <v>1416</v>
      </c>
      <c r="E129" s="90" t="str">
        <f t="shared" si="7"/>
        <v>県立全日制但馬</v>
      </c>
      <c r="F129" s="90">
        <f>COUNTIF($E$3:E129,E129)</f>
        <v>11</v>
      </c>
      <c r="G129" s="90" t="str">
        <f t="shared" si="8"/>
        <v>県立全日制但馬11</v>
      </c>
      <c r="H129" s="90" t="s">
        <v>774</v>
      </c>
      <c r="I129" s="90" t="s">
        <v>775</v>
      </c>
      <c r="J129" s="90" t="s">
        <v>776</v>
      </c>
      <c r="K129" s="90" t="s">
        <v>777</v>
      </c>
      <c r="L129" s="90" t="s">
        <v>778</v>
      </c>
      <c r="M129" s="90" t="s">
        <v>779</v>
      </c>
      <c r="N129" s="90">
        <f t="shared" si="9"/>
        <v>127</v>
      </c>
    </row>
    <row r="130" spans="1:14" x14ac:dyDescent="0.15">
      <c r="A130" s="90">
        <v>128</v>
      </c>
      <c r="B130" s="95" t="s">
        <v>1408</v>
      </c>
      <c r="C130" s="95" t="s">
        <v>1392</v>
      </c>
      <c r="D130" s="95" t="s">
        <v>1417</v>
      </c>
      <c r="E130" s="90" t="str">
        <f t="shared" si="7"/>
        <v>県立全日制淡路</v>
      </c>
      <c r="F130" s="90">
        <f>COUNTIF($E$3:E130,E130)</f>
        <v>1</v>
      </c>
      <c r="G130" s="90" t="str">
        <f t="shared" si="8"/>
        <v>県立全日制淡路1</v>
      </c>
      <c r="H130" s="90" t="s">
        <v>780</v>
      </c>
      <c r="I130" s="90" t="s">
        <v>781</v>
      </c>
      <c r="J130" s="90" t="s">
        <v>782</v>
      </c>
      <c r="K130" s="90" t="s">
        <v>783</v>
      </c>
      <c r="L130" s="90" t="s">
        <v>784</v>
      </c>
      <c r="M130" s="90" t="s">
        <v>785</v>
      </c>
      <c r="N130" s="90">
        <f t="shared" si="9"/>
        <v>128</v>
      </c>
    </row>
    <row r="131" spans="1:14" x14ac:dyDescent="0.15">
      <c r="A131" s="90">
        <v>129</v>
      </c>
      <c r="B131" s="95" t="s">
        <v>1408</v>
      </c>
      <c r="C131" s="95" t="s">
        <v>1392</v>
      </c>
      <c r="D131" s="95" t="s">
        <v>1417</v>
      </c>
      <c r="E131" s="90" t="str">
        <f t="shared" si="7"/>
        <v>県立全日制淡路</v>
      </c>
      <c r="F131" s="90">
        <f>COUNTIF($E$3:E131,E131)</f>
        <v>2</v>
      </c>
      <c r="G131" s="90" t="str">
        <f t="shared" si="8"/>
        <v>県立全日制淡路2</v>
      </c>
      <c r="H131" s="90" t="s">
        <v>786</v>
      </c>
      <c r="I131" s="90" t="s">
        <v>787</v>
      </c>
      <c r="J131" s="90" t="s">
        <v>788</v>
      </c>
      <c r="K131" s="90" t="s">
        <v>789</v>
      </c>
      <c r="L131" s="90" t="s">
        <v>790</v>
      </c>
      <c r="M131" s="90" t="s">
        <v>791</v>
      </c>
      <c r="N131" s="90">
        <f t="shared" si="9"/>
        <v>129</v>
      </c>
    </row>
    <row r="132" spans="1:14" x14ac:dyDescent="0.15">
      <c r="A132" s="90">
        <v>130</v>
      </c>
      <c r="B132" s="95" t="s">
        <v>1408</v>
      </c>
      <c r="C132" s="95" t="s">
        <v>1392</v>
      </c>
      <c r="D132" s="95" t="s">
        <v>1417</v>
      </c>
      <c r="E132" s="90" t="str">
        <f t="shared" si="7"/>
        <v>県立全日制淡路</v>
      </c>
      <c r="F132" s="90">
        <f>COUNTIF($E$3:E132,E132)</f>
        <v>3</v>
      </c>
      <c r="G132" s="90" t="str">
        <f t="shared" si="8"/>
        <v>県立全日制淡路3</v>
      </c>
      <c r="H132" s="90" t="s">
        <v>792</v>
      </c>
      <c r="I132" s="90" t="s">
        <v>793</v>
      </c>
      <c r="J132" s="90" t="s">
        <v>794</v>
      </c>
      <c r="K132" s="90" t="s">
        <v>795</v>
      </c>
      <c r="L132" s="90" t="s">
        <v>796</v>
      </c>
      <c r="M132" s="90" t="s">
        <v>797</v>
      </c>
      <c r="N132" s="90">
        <f t="shared" si="9"/>
        <v>130</v>
      </c>
    </row>
    <row r="133" spans="1:14" x14ac:dyDescent="0.15">
      <c r="A133" s="90">
        <v>131</v>
      </c>
      <c r="B133" s="95" t="s">
        <v>1408</v>
      </c>
      <c r="C133" s="95" t="s">
        <v>1392</v>
      </c>
      <c r="D133" s="95" t="s">
        <v>1417</v>
      </c>
      <c r="E133" s="90" t="str">
        <f t="shared" si="7"/>
        <v>県立全日制淡路</v>
      </c>
      <c r="F133" s="90">
        <f>COUNTIF($E$3:E133,E133)</f>
        <v>4</v>
      </c>
      <c r="G133" s="90" t="str">
        <f t="shared" si="8"/>
        <v>県立全日制淡路4</v>
      </c>
      <c r="H133" s="90" t="s">
        <v>798</v>
      </c>
      <c r="I133" s="90" t="s">
        <v>799</v>
      </c>
      <c r="J133" s="90" t="s">
        <v>800</v>
      </c>
      <c r="K133" s="90" t="s">
        <v>801</v>
      </c>
      <c r="L133" s="90" t="s">
        <v>802</v>
      </c>
      <c r="M133" s="90" t="s">
        <v>803</v>
      </c>
      <c r="N133" s="90">
        <f t="shared" si="9"/>
        <v>131</v>
      </c>
    </row>
    <row r="134" spans="1:14" x14ac:dyDescent="0.15">
      <c r="A134" s="90">
        <v>132</v>
      </c>
      <c r="B134" s="95" t="s">
        <v>1408</v>
      </c>
      <c r="C134" s="95" t="s">
        <v>1392</v>
      </c>
      <c r="D134" s="95" t="s">
        <v>1417</v>
      </c>
      <c r="E134" s="90" t="str">
        <f t="shared" si="7"/>
        <v>県立全日制淡路</v>
      </c>
      <c r="F134" s="90">
        <f>COUNTIF($E$3:E134,E134)</f>
        <v>5</v>
      </c>
      <c r="G134" s="90" t="str">
        <f t="shared" si="8"/>
        <v>県立全日制淡路5</v>
      </c>
      <c r="H134" s="90" t="s">
        <v>804</v>
      </c>
      <c r="I134" s="90" t="s">
        <v>805</v>
      </c>
      <c r="J134" s="90" t="s">
        <v>806</v>
      </c>
      <c r="K134" s="90" t="s">
        <v>807</v>
      </c>
      <c r="L134" s="90" t="s">
        <v>808</v>
      </c>
      <c r="M134" s="90" t="s">
        <v>809</v>
      </c>
      <c r="N134" s="90">
        <f t="shared" si="9"/>
        <v>132</v>
      </c>
    </row>
    <row r="135" spans="1:14" x14ac:dyDescent="0.15">
      <c r="A135" s="90">
        <v>133</v>
      </c>
      <c r="B135" s="95" t="s">
        <v>1518</v>
      </c>
      <c r="C135" s="95" t="s">
        <v>1392</v>
      </c>
      <c r="D135" s="95" t="s">
        <v>1414</v>
      </c>
      <c r="E135" s="90" t="str">
        <f t="shared" si="7"/>
        <v>県立大全日制西播</v>
      </c>
      <c r="F135" s="90">
        <f>COUNTIF($E$3:E135,E135)</f>
        <v>1</v>
      </c>
      <c r="G135" s="90" t="str">
        <f t="shared" si="8"/>
        <v>県立大全日制西播1</v>
      </c>
      <c r="H135" s="90" t="s">
        <v>810</v>
      </c>
      <c r="I135" s="90" t="s">
        <v>811</v>
      </c>
      <c r="J135" s="90" t="s">
        <v>812</v>
      </c>
      <c r="K135" s="90" t="s">
        <v>813</v>
      </c>
      <c r="L135" s="90" t="s">
        <v>814</v>
      </c>
      <c r="M135" s="90" t="s">
        <v>815</v>
      </c>
      <c r="N135" s="90">
        <f t="shared" si="9"/>
        <v>133</v>
      </c>
    </row>
    <row r="136" spans="1:14" x14ac:dyDescent="0.15">
      <c r="A136" s="90">
        <v>134</v>
      </c>
      <c r="B136" s="95" t="s">
        <v>1409</v>
      </c>
      <c r="C136" s="95" t="s">
        <v>1392</v>
      </c>
      <c r="D136" s="95" t="s">
        <v>1394</v>
      </c>
      <c r="E136" s="90" t="str">
        <f t="shared" si="7"/>
        <v>市立全日制神戸市</v>
      </c>
      <c r="F136" s="90">
        <f>COUNTIF($E$3:E136,E136)</f>
        <v>1</v>
      </c>
      <c r="G136" s="90" t="str">
        <f t="shared" si="8"/>
        <v>市立全日制神戸市1</v>
      </c>
      <c r="H136" s="90" t="s">
        <v>879</v>
      </c>
      <c r="I136" s="90" t="s">
        <v>880</v>
      </c>
      <c r="J136" s="90" t="s">
        <v>881</v>
      </c>
      <c r="K136" s="90" t="s">
        <v>882</v>
      </c>
      <c r="L136" s="90" t="s">
        <v>883</v>
      </c>
      <c r="M136" s="90" t="s">
        <v>1536</v>
      </c>
      <c r="N136" s="90">
        <f t="shared" si="9"/>
        <v>134</v>
      </c>
    </row>
    <row r="137" spans="1:14" x14ac:dyDescent="0.15">
      <c r="A137" s="90">
        <v>135</v>
      </c>
      <c r="B137" s="95" t="s">
        <v>1409</v>
      </c>
      <c r="C137" s="95" t="s">
        <v>1392</v>
      </c>
      <c r="D137" s="95" t="s">
        <v>1394</v>
      </c>
      <c r="E137" s="90" t="str">
        <f t="shared" ref="E137:E200" si="14">B137&amp;C137&amp;D137</f>
        <v>市立全日制神戸市</v>
      </c>
      <c r="F137" s="90">
        <f>COUNTIF($E$3:E137,E137)</f>
        <v>2</v>
      </c>
      <c r="G137" s="90" t="str">
        <f t="shared" ref="G137:G200" si="15">E137&amp;F137</f>
        <v>市立全日制神戸市2</v>
      </c>
      <c r="H137" s="90" t="s">
        <v>884</v>
      </c>
      <c r="I137" s="90" t="s">
        <v>885</v>
      </c>
      <c r="J137" s="90" t="s">
        <v>886</v>
      </c>
      <c r="K137" s="90" t="s">
        <v>887</v>
      </c>
      <c r="L137" s="90" t="s">
        <v>888</v>
      </c>
      <c r="M137" s="97" t="s">
        <v>1599</v>
      </c>
      <c r="N137" s="90">
        <f t="shared" ref="N137:N200" si="16">A137</f>
        <v>135</v>
      </c>
    </row>
    <row r="138" spans="1:14" x14ac:dyDescent="0.15">
      <c r="A138" s="90">
        <v>136</v>
      </c>
      <c r="B138" s="95" t="s">
        <v>1409</v>
      </c>
      <c r="C138" s="95" t="s">
        <v>1392</v>
      </c>
      <c r="D138" s="95" t="s">
        <v>1394</v>
      </c>
      <c r="E138" s="90" t="str">
        <f t="shared" si="14"/>
        <v>市立全日制神戸市</v>
      </c>
      <c r="F138" s="90">
        <f>COUNTIF($E$3:E138,E138)</f>
        <v>3</v>
      </c>
      <c r="G138" s="90" t="str">
        <f t="shared" si="15"/>
        <v>市立全日制神戸市3</v>
      </c>
      <c r="H138" s="90" t="s">
        <v>889</v>
      </c>
      <c r="I138" s="90" t="s">
        <v>890</v>
      </c>
      <c r="J138" s="90" t="s">
        <v>891</v>
      </c>
      <c r="K138" s="90" t="s">
        <v>892</v>
      </c>
      <c r="L138" s="90" t="s">
        <v>893</v>
      </c>
      <c r="M138" s="90" t="s">
        <v>894</v>
      </c>
      <c r="N138" s="90">
        <f t="shared" si="16"/>
        <v>136</v>
      </c>
    </row>
    <row r="139" spans="1:14" x14ac:dyDescent="0.15">
      <c r="A139" s="90">
        <v>137</v>
      </c>
      <c r="B139" s="95" t="s">
        <v>1409</v>
      </c>
      <c r="C139" s="95" t="s">
        <v>1392</v>
      </c>
      <c r="D139" s="95" t="s">
        <v>1394</v>
      </c>
      <c r="E139" s="90" t="str">
        <f t="shared" si="14"/>
        <v>市立全日制神戸市</v>
      </c>
      <c r="F139" s="90">
        <f>COUNTIF($E$3:E139,E139)</f>
        <v>4</v>
      </c>
      <c r="G139" s="90" t="str">
        <f t="shared" si="15"/>
        <v>市立全日制神戸市4</v>
      </c>
      <c r="H139" s="90" t="s">
        <v>895</v>
      </c>
      <c r="I139" s="90" t="s">
        <v>896</v>
      </c>
      <c r="J139" s="90" t="s">
        <v>897</v>
      </c>
      <c r="K139" s="90" t="s">
        <v>898</v>
      </c>
      <c r="L139" s="90" t="s">
        <v>899</v>
      </c>
      <c r="M139" s="97" t="s">
        <v>1597</v>
      </c>
      <c r="N139" s="90">
        <f t="shared" si="16"/>
        <v>137</v>
      </c>
    </row>
    <row r="140" spans="1:14" x14ac:dyDescent="0.15">
      <c r="A140" s="90">
        <v>138</v>
      </c>
      <c r="B140" s="95" t="s">
        <v>1409</v>
      </c>
      <c r="C140" s="95" t="s">
        <v>1392</v>
      </c>
      <c r="D140" s="95" t="s">
        <v>1394</v>
      </c>
      <c r="E140" s="90" t="str">
        <f t="shared" si="14"/>
        <v>市立全日制神戸市</v>
      </c>
      <c r="F140" s="90">
        <f>COUNTIF($E$3:E140,E140)</f>
        <v>5</v>
      </c>
      <c r="G140" s="90" t="str">
        <f t="shared" si="15"/>
        <v>市立全日制神戸市5</v>
      </c>
      <c r="H140" s="90" t="s">
        <v>900</v>
      </c>
      <c r="I140" s="90" t="s">
        <v>901</v>
      </c>
      <c r="J140" s="90" t="s">
        <v>902</v>
      </c>
      <c r="K140" s="90" t="s">
        <v>903</v>
      </c>
      <c r="L140" s="90" t="s">
        <v>904</v>
      </c>
      <c r="M140" s="90" t="s">
        <v>1537</v>
      </c>
      <c r="N140" s="90">
        <f t="shared" si="16"/>
        <v>138</v>
      </c>
    </row>
    <row r="141" spans="1:14" x14ac:dyDescent="0.15">
      <c r="A141" s="90">
        <v>139</v>
      </c>
      <c r="B141" s="95" t="s">
        <v>1409</v>
      </c>
      <c r="C141" s="95" t="s">
        <v>1392</v>
      </c>
      <c r="D141" s="95" t="s">
        <v>1395</v>
      </c>
      <c r="E141" s="90" t="str">
        <f t="shared" si="14"/>
        <v>市立全日制尼崎市</v>
      </c>
      <c r="F141" s="90">
        <f>COUNTIF($E$3:E141,E141)</f>
        <v>1</v>
      </c>
      <c r="G141" s="90" t="str">
        <f t="shared" si="15"/>
        <v>市立全日制尼崎市1</v>
      </c>
      <c r="H141" s="90" t="s">
        <v>905</v>
      </c>
      <c r="I141" s="90" t="s">
        <v>906</v>
      </c>
      <c r="J141" s="90" t="s">
        <v>907</v>
      </c>
      <c r="K141" s="90" t="s">
        <v>908</v>
      </c>
      <c r="L141" s="90" t="s">
        <v>909</v>
      </c>
      <c r="M141" s="90" t="s">
        <v>1521</v>
      </c>
      <c r="N141" s="90">
        <f t="shared" si="16"/>
        <v>139</v>
      </c>
    </row>
    <row r="142" spans="1:14" x14ac:dyDescent="0.15">
      <c r="A142" s="90">
        <v>140</v>
      </c>
      <c r="B142" s="95" t="s">
        <v>1409</v>
      </c>
      <c r="C142" s="95" t="s">
        <v>1392</v>
      </c>
      <c r="D142" s="95" t="s">
        <v>1395</v>
      </c>
      <c r="E142" s="90" t="str">
        <f t="shared" si="14"/>
        <v>市立全日制尼崎市</v>
      </c>
      <c r="F142" s="90">
        <f>COUNTIF($E$3:E142,E142)</f>
        <v>2</v>
      </c>
      <c r="G142" s="90" t="str">
        <f t="shared" si="15"/>
        <v>市立全日制尼崎市2</v>
      </c>
      <c r="H142" s="90" t="s">
        <v>910</v>
      </c>
      <c r="I142" s="90" t="s">
        <v>911</v>
      </c>
      <c r="J142" s="90" t="s">
        <v>912</v>
      </c>
      <c r="K142" s="90" t="s">
        <v>913</v>
      </c>
      <c r="L142" s="90" t="s">
        <v>914</v>
      </c>
      <c r="M142" s="90" t="s">
        <v>1538</v>
      </c>
      <c r="N142" s="90">
        <f t="shared" si="16"/>
        <v>140</v>
      </c>
    </row>
    <row r="143" spans="1:14" x14ac:dyDescent="0.15">
      <c r="A143" s="90">
        <v>141</v>
      </c>
      <c r="B143" s="95" t="s">
        <v>1409</v>
      </c>
      <c r="C143" s="95" t="s">
        <v>1392</v>
      </c>
      <c r="D143" s="95" t="s">
        <v>1396</v>
      </c>
      <c r="E143" s="90" t="str">
        <f t="shared" si="14"/>
        <v>市立全日制西宮市</v>
      </c>
      <c r="F143" s="90">
        <f>COUNTIF($E$3:E143,E143)</f>
        <v>1</v>
      </c>
      <c r="G143" s="90" t="str">
        <f t="shared" si="15"/>
        <v>市立全日制西宮市1</v>
      </c>
      <c r="H143" s="90" t="s">
        <v>916</v>
      </c>
      <c r="I143" s="90" t="s">
        <v>917</v>
      </c>
      <c r="J143" s="90" t="s">
        <v>918</v>
      </c>
      <c r="K143" s="90" t="s">
        <v>919</v>
      </c>
      <c r="M143" s="90" t="s">
        <v>1522</v>
      </c>
      <c r="N143" s="90">
        <f t="shared" si="16"/>
        <v>141</v>
      </c>
    </row>
    <row r="144" spans="1:14" x14ac:dyDescent="0.15">
      <c r="A144" s="90">
        <v>142</v>
      </c>
      <c r="B144" s="95" t="s">
        <v>1409</v>
      </c>
      <c r="C144" s="95" t="s">
        <v>1392</v>
      </c>
      <c r="D144" s="95" t="s">
        <v>1396</v>
      </c>
      <c r="E144" s="90" t="str">
        <f t="shared" si="14"/>
        <v>市立全日制西宮市</v>
      </c>
      <c r="F144" s="90">
        <f>COUNTIF($E$3:E144,E144)</f>
        <v>2</v>
      </c>
      <c r="G144" s="90" t="str">
        <f t="shared" si="15"/>
        <v>市立全日制西宮市2</v>
      </c>
      <c r="H144" s="90" t="s">
        <v>920</v>
      </c>
      <c r="I144" s="90" t="s">
        <v>921</v>
      </c>
      <c r="J144" s="90" t="s">
        <v>922</v>
      </c>
      <c r="K144" s="90" t="s">
        <v>923</v>
      </c>
      <c r="L144" s="90" t="s">
        <v>924</v>
      </c>
      <c r="M144" s="90" t="s">
        <v>925</v>
      </c>
      <c r="N144" s="90">
        <f t="shared" si="16"/>
        <v>142</v>
      </c>
    </row>
    <row r="145" spans="1:14" x14ac:dyDescent="0.15">
      <c r="A145" s="90">
        <v>143</v>
      </c>
      <c r="B145" s="95" t="s">
        <v>1409</v>
      </c>
      <c r="C145" s="95" t="s">
        <v>1392</v>
      </c>
      <c r="D145" s="95" t="s">
        <v>1397</v>
      </c>
      <c r="E145" s="90" t="str">
        <f t="shared" si="14"/>
        <v>市立全日制伊丹市</v>
      </c>
      <c r="F145" s="90">
        <f>COUNTIF($E$3:E145,E145)</f>
        <v>1</v>
      </c>
      <c r="G145" s="90" t="str">
        <f t="shared" si="15"/>
        <v>市立全日制伊丹市1</v>
      </c>
      <c r="H145" s="90" t="s">
        <v>926</v>
      </c>
      <c r="I145" s="90" t="s">
        <v>927</v>
      </c>
      <c r="J145" s="90" t="s">
        <v>928</v>
      </c>
      <c r="K145" s="90" t="s">
        <v>929</v>
      </c>
      <c r="L145" s="90" t="s">
        <v>930</v>
      </c>
      <c r="M145" s="90" t="s">
        <v>931</v>
      </c>
      <c r="N145" s="90">
        <f t="shared" si="16"/>
        <v>143</v>
      </c>
    </row>
    <row r="146" spans="1:14" x14ac:dyDescent="0.15">
      <c r="A146" s="90">
        <v>144</v>
      </c>
      <c r="B146" s="95" t="s">
        <v>1409</v>
      </c>
      <c r="C146" s="95" t="s">
        <v>1392</v>
      </c>
      <c r="D146" s="95" t="s">
        <v>1398</v>
      </c>
      <c r="E146" s="90" t="str">
        <f t="shared" si="14"/>
        <v>市立全日制明石市</v>
      </c>
      <c r="F146" s="90">
        <f>COUNTIF($E$3:E146,E146)</f>
        <v>1</v>
      </c>
      <c r="G146" s="90" t="str">
        <f t="shared" si="15"/>
        <v>市立全日制明石市1</v>
      </c>
      <c r="H146" s="90" t="s">
        <v>932</v>
      </c>
      <c r="I146" s="90" t="s">
        <v>933</v>
      </c>
      <c r="J146" s="90" t="s">
        <v>934</v>
      </c>
      <c r="K146" s="90" t="s">
        <v>935</v>
      </c>
      <c r="L146" s="90" t="s">
        <v>936</v>
      </c>
      <c r="M146" s="90" t="s">
        <v>937</v>
      </c>
      <c r="N146" s="90">
        <f t="shared" si="16"/>
        <v>144</v>
      </c>
    </row>
    <row r="147" spans="1:14" x14ac:dyDescent="0.15">
      <c r="A147" s="90">
        <v>145</v>
      </c>
      <c r="B147" s="95" t="s">
        <v>1409</v>
      </c>
      <c r="C147" s="95" t="s">
        <v>1392</v>
      </c>
      <c r="D147" s="95" t="s">
        <v>1399</v>
      </c>
      <c r="E147" s="90" t="str">
        <f t="shared" si="14"/>
        <v>市立全日制姫路市</v>
      </c>
      <c r="F147" s="90">
        <f>COUNTIF($E$3:E147,E147)</f>
        <v>1</v>
      </c>
      <c r="G147" s="90" t="str">
        <f t="shared" si="15"/>
        <v>市立全日制姫路市1</v>
      </c>
      <c r="H147" s="90" t="s">
        <v>1472</v>
      </c>
      <c r="I147" s="90" t="s">
        <v>938</v>
      </c>
      <c r="J147" s="90" t="s">
        <v>939</v>
      </c>
      <c r="K147" s="90" t="s">
        <v>940</v>
      </c>
      <c r="L147" s="90" t="s">
        <v>941</v>
      </c>
      <c r="M147" s="90" t="s">
        <v>942</v>
      </c>
      <c r="N147" s="90">
        <f t="shared" si="16"/>
        <v>145</v>
      </c>
    </row>
    <row r="148" spans="1:14" x14ac:dyDescent="0.15">
      <c r="A148" s="90">
        <v>146</v>
      </c>
      <c r="B148" s="95" t="s">
        <v>1409</v>
      </c>
      <c r="C148" s="95" t="s">
        <v>1392</v>
      </c>
      <c r="D148" s="95" t="s">
        <v>1399</v>
      </c>
      <c r="E148" s="90" t="str">
        <f t="shared" si="14"/>
        <v>市立全日制姫路市</v>
      </c>
      <c r="F148" s="90">
        <f>COUNTIF($E$3:E148,E148)</f>
        <v>2</v>
      </c>
      <c r="G148" s="90" t="str">
        <f t="shared" si="15"/>
        <v>市立全日制姫路市2</v>
      </c>
      <c r="H148" s="90" t="s">
        <v>943</v>
      </c>
      <c r="I148" s="90" t="s">
        <v>944</v>
      </c>
      <c r="J148" s="90" t="s">
        <v>945</v>
      </c>
      <c r="K148" s="90" t="s">
        <v>946</v>
      </c>
      <c r="L148" s="90" t="s">
        <v>947</v>
      </c>
      <c r="M148" s="90" t="s">
        <v>948</v>
      </c>
      <c r="N148" s="90">
        <f t="shared" si="16"/>
        <v>146</v>
      </c>
    </row>
    <row r="149" spans="1:14" x14ac:dyDescent="0.15">
      <c r="A149" s="90">
        <v>147</v>
      </c>
      <c r="B149" s="95" t="s">
        <v>1409</v>
      </c>
      <c r="C149" s="95" t="s">
        <v>1392</v>
      </c>
      <c r="D149" s="95" t="s">
        <v>1399</v>
      </c>
      <c r="E149" s="90" t="str">
        <f t="shared" si="14"/>
        <v>市立全日制姫路市</v>
      </c>
      <c r="F149" s="90">
        <f>COUNTIF($E$3:E202,E149)</f>
        <v>3</v>
      </c>
      <c r="G149" s="90" t="str">
        <f t="shared" si="15"/>
        <v>市立全日制姫路市3</v>
      </c>
      <c r="H149" s="90" t="s">
        <v>949</v>
      </c>
      <c r="I149" s="90" t="s">
        <v>950</v>
      </c>
      <c r="J149" s="90" t="s">
        <v>951</v>
      </c>
      <c r="K149" s="90" t="s">
        <v>952</v>
      </c>
      <c r="L149" s="90" t="s">
        <v>953</v>
      </c>
      <c r="M149" s="90" t="s">
        <v>954</v>
      </c>
      <c r="N149" s="90">
        <f t="shared" si="16"/>
        <v>147</v>
      </c>
    </row>
    <row r="150" spans="1:14" x14ac:dyDescent="0.15">
      <c r="A150" s="90">
        <v>148</v>
      </c>
      <c r="B150" s="95" t="s">
        <v>1509</v>
      </c>
      <c r="C150" s="95" t="s">
        <v>1392</v>
      </c>
      <c r="D150" s="95" t="s">
        <v>1406</v>
      </c>
      <c r="E150" s="90" t="str">
        <f t="shared" si="14"/>
        <v>国立全日制神戸</v>
      </c>
      <c r="F150" s="90">
        <f>COUNTIF($E$3:E263,E150)</f>
        <v>1</v>
      </c>
      <c r="G150" s="90" t="str">
        <f t="shared" si="15"/>
        <v>国立全日制神戸1</v>
      </c>
      <c r="H150" s="90" t="s">
        <v>1364</v>
      </c>
      <c r="I150" s="90" t="s">
        <v>1365</v>
      </c>
      <c r="J150" s="90" t="s">
        <v>1366</v>
      </c>
      <c r="K150" s="90" t="s">
        <v>1367</v>
      </c>
      <c r="L150" s="90" t="s">
        <v>1368</v>
      </c>
      <c r="M150" s="90" t="s">
        <v>1539</v>
      </c>
      <c r="N150" s="90">
        <f t="shared" si="16"/>
        <v>148</v>
      </c>
    </row>
    <row r="151" spans="1:14" x14ac:dyDescent="0.15">
      <c r="A151" s="90">
        <v>149</v>
      </c>
      <c r="B151" s="95" t="s">
        <v>1393</v>
      </c>
      <c r="C151" s="95" t="s">
        <v>1392</v>
      </c>
      <c r="D151" s="95" t="s">
        <v>1406</v>
      </c>
      <c r="E151" s="90" t="str">
        <f t="shared" si="14"/>
        <v>私学全日制神戸</v>
      </c>
      <c r="F151" s="90">
        <f>COUNTIF($E$3:E151,E151)</f>
        <v>1</v>
      </c>
      <c r="G151" s="90" t="str">
        <f t="shared" si="15"/>
        <v>私学全日制神戸1</v>
      </c>
      <c r="H151" s="90" t="s">
        <v>1030</v>
      </c>
      <c r="I151" s="90" t="s">
        <v>1031</v>
      </c>
      <c r="J151" s="90" t="s">
        <v>1032</v>
      </c>
      <c r="K151" s="90" t="s">
        <v>1033</v>
      </c>
      <c r="L151" s="90" t="s">
        <v>1034</v>
      </c>
      <c r="M151" s="90" t="s">
        <v>1035</v>
      </c>
      <c r="N151" s="90">
        <f t="shared" si="16"/>
        <v>149</v>
      </c>
    </row>
    <row r="152" spans="1:14" x14ac:dyDescent="0.15">
      <c r="A152" s="90">
        <v>150</v>
      </c>
      <c r="B152" s="95" t="s">
        <v>1393</v>
      </c>
      <c r="C152" s="95" t="s">
        <v>1392</v>
      </c>
      <c r="D152" s="95" t="s">
        <v>1406</v>
      </c>
      <c r="E152" s="90" t="str">
        <f t="shared" si="14"/>
        <v>私学全日制神戸</v>
      </c>
      <c r="F152" s="90">
        <f>COUNTIF($E$3:E152,E152)</f>
        <v>2</v>
      </c>
      <c r="G152" s="90" t="str">
        <f t="shared" si="15"/>
        <v>私学全日制神戸2</v>
      </c>
      <c r="H152" s="90" t="s">
        <v>1036</v>
      </c>
      <c r="I152" s="90" t="s">
        <v>1037</v>
      </c>
      <c r="J152" s="90" t="s">
        <v>1038</v>
      </c>
      <c r="K152" s="90" t="s">
        <v>1039</v>
      </c>
      <c r="L152" s="90" t="s">
        <v>1040</v>
      </c>
      <c r="M152" s="97" t="s">
        <v>1591</v>
      </c>
      <c r="N152" s="90">
        <f t="shared" si="16"/>
        <v>150</v>
      </c>
    </row>
    <row r="153" spans="1:14" x14ac:dyDescent="0.15">
      <c r="A153" s="90">
        <v>151</v>
      </c>
      <c r="B153" s="95" t="s">
        <v>1393</v>
      </c>
      <c r="C153" s="95" t="s">
        <v>1392</v>
      </c>
      <c r="D153" s="95" t="s">
        <v>1406</v>
      </c>
      <c r="E153" s="90" t="str">
        <f t="shared" si="14"/>
        <v>私学全日制神戸</v>
      </c>
      <c r="F153" s="90">
        <f>COUNTIF($E$3:E153,E153)</f>
        <v>3</v>
      </c>
      <c r="G153" s="90" t="str">
        <f t="shared" si="15"/>
        <v>私学全日制神戸3</v>
      </c>
      <c r="H153" s="90" t="s">
        <v>1041</v>
      </c>
      <c r="I153" s="90" t="s">
        <v>1042</v>
      </c>
      <c r="J153" s="90" t="s">
        <v>1043</v>
      </c>
      <c r="K153" s="90" t="s">
        <v>1044</v>
      </c>
      <c r="L153" s="90" t="s">
        <v>1045</v>
      </c>
      <c r="M153" s="90" t="s">
        <v>1046</v>
      </c>
      <c r="N153" s="90">
        <f t="shared" si="16"/>
        <v>151</v>
      </c>
    </row>
    <row r="154" spans="1:14" x14ac:dyDescent="0.15">
      <c r="A154" s="90">
        <v>152</v>
      </c>
      <c r="B154" s="95" t="s">
        <v>1393</v>
      </c>
      <c r="C154" s="95" t="s">
        <v>1392</v>
      </c>
      <c r="D154" s="95" t="s">
        <v>1406</v>
      </c>
      <c r="E154" s="90" t="str">
        <f t="shared" si="14"/>
        <v>私学全日制神戸</v>
      </c>
      <c r="F154" s="90">
        <f>COUNTIF($E$3:E154,E154)</f>
        <v>4</v>
      </c>
      <c r="G154" s="90" t="str">
        <f t="shared" si="15"/>
        <v>私学全日制神戸4</v>
      </c>
      <c r="H154" s="90" t="s">
        <v>1047</v>
      </c>
      <c r="I154" s="90" t="s">
        <v>1048</v>
      </c>
      <c r="J154" s="90" t="s">
        <v>1049</v>
      </c>
      <c r="K154" s="90" t="s">
        <v>1050</v>
      </c>
      <c r="L154" s="90" t="s">
        <v>1051</v>
      </c>
      <c r="M154" s="96" t="s">
        <v>1540</v>
      </c>
      <c r="N154" s="90">
        <f t="shared" si="16"/>
        <v>152</v>
      </c>
    </row>
    <row r="155" spans="1:14" x14ac:dyDescent="0.15">
      <c r="A155" s="90">
        <v>153</v>
      </c>
      <c r="B155" s="95" t="s">
        <v>1393</v>
      </c>
      <c r="C155" s="95" t="s">
        <v>1392</v>
      </c>
      <c r="D155" s="95" t="s">
        <v>1406</v>
      </c>
      <c r="E155" s="90" t="str">
        <f t="shared" si="14"/>
        <v>私学全日制神戸</v>
      </c>
      <c r="F155" s="90">
        <f>COUNTIF($E$3:E155,E155)</f>
        <v>5</v>
      </c>
      <c r="G155" s="90" t="str">
        <f t="shared" si="15"/>
        <v>私学全日制神戸5</v>
      </c>
      <c r="H155" s="90" t="s">
        <v>1052</v>
      </c>
      <c r="I155" s="90" t="s">
        <v>1053</v>
      </c>
      <c r="J155" s="90" t="s">
        <v>1054</v>
      </c>
      <c r="K155" s="90" t="s">
        <v>1055</v>
      </c>
      <c r="L155" s="90" t="s">
        <v>1056</v>
      </c>
      <c r="M155" s="90" t="s">
        <v>1057</v>
      </c>
      <c r="N155" s="90">
        <f t="shared" si="16"/>
        <v>153</v>
      </c>
    </row>
    <row r="156" spans="1:14" x14ac:dyDescent="0.15">
      <c r="A156" s="90">
        <v>154</v>
      </c>
      <c r="B156" s="95" t="s">
        <v>1393</v>
      </c>
      <c r="C156" s="95" t="s">
        <v>1392</v>
      </c>
      <c r="D156" s="95" t="s">
        <v>1406</v>
      </c>
      <c r="E156" s="90" t="str">
        <f t="shared" si="14"/>
        <v>私学全日制神戸</v>
      </c>
      <c r="F156" s="90">
        <f>COUNTIF($E$3:E156,E156)</f>
        <v>6</v>
      </c>
      <c r="G156" s="90" t="str">
        <f t="shared" si="15"/>
        <v>私学全日制神戸6</v>
      </c>
      <c r="H156" s="90" t="s">
        <v>1058</v>
      </c>
      <c r="I156" s="90" t="s">
        <v>1059</v>
      </c>
      <c r="J156" s="90" t="s">
        <v>1060</v>
      </c>
      <c r="K156" s="90" t="s">
        <v>1061</v>
      </c>
      <c r="L156" s="90" t="s">
        <v>1062</v>
      </c>
      <c r="M156" s="90" t="s">
        <v>1063</v>
      </c>
      <c r="N156" s="90">
        <f t="shared" si="16"/>
        <v>154</v>
      </c>
    </row>
    <row r="157" spans="1:14" x14ac:dyDescent="0.15">
      <c r="A157" s="90">
        <v>155</v>
      </c>
      <c r="B157" s="95" t="s">
        <v>1393</v>
      </c>
      <c r="C157" s="95" t="s">
        <v>1392</v>
      </c>
      <c r="D157" s="95" t="s">
        <v>1406</v>
      </c>
      <c r="E157" s="90" t="str">
        <f t="shared" si="14"/>
        <v>私学全日制神戸</v>
      </c>
      <c r="F157" s="90">
        <f>COUNTIF($E$3:E157,E157)</f>
        <v>7</v>
      </c>
      <c r="G157" s="90" t="str">
        <f t="shared" si="15"/>
        <v>私学全日制神戸7</v>
      </c>
      <c r="H157" s="90" t="s">
        <v>1064</v>
      </c>
      <c r="I157" s="90" t="s">
        <v>1065</v>
      </c>
      <c r="J157" s="90" t="s">
        <v>1066</v>
      </c>
      <c r="K157" s="90" t="s">
        <v>1067</v>
      </c>
      <c r="L157" s="90" t="s">
        <v>1068</v>
      </c>
      <c r="M157" s="90" t="s">
        <v>1596</v>
      </c>
      <c r="N157" s="90">
        <f t="shared" si="16"/>
        <v>155</v>
      </c>
    </row>
    <row r="158" spans="1:14" x14ac:dyDescent="0.15">
      <c r="A158" s="90">
        <v>156</v>
      </c>
      <c r="B158" s="95" t="s">
        <v>1393</v>
      </c>
      <c r="C158" s="95" t="s">
        <v>1392</v>
      </c>
      <c r="D158" s="95" t="s">
        <v>1406</v>
      </c>
      <c r="E158" s="90" t="str">
        <f t="shared" si="14"/>
        <v>私学全日制神戸</v>
      </c>
      <c r="F158" s="90">
        <f>COUNTIF($E$3:E158,E158)</f>
        <v>8</v>
      </c>
      <c r="G158" s="90" t="str">
        <f t="shared" si="15"/>
        <v>私学全日制神戸8</v>
      </c>
      <c r="H158" s="90" t="s">
        <v>1069</v>
      </c>
      <c r="I158" s="90" t="s">
        <v>1070</v>
      </c>
      <c r="J158" s="90" t="s">
        <v>1071</v>
      </c>
      <c r="K158" s="90" t="s">
        <v>1072</v>
      </c>
      <c r="L158" s="90" t="s">
        <v>1073</v>
      </c>
      <c r="M158" s="90" t="s">
        <v>1541</v>
      </c>
      <c r="N158" s="90">
        <f t="shared" si="16"/>
        <v>156</v>
      </c>
    </row>
    <row r="159" spans="1:14" x14ac:dyDescent="0.15">
      <c r="A159" s="90">
        <v>157</v>
      </c>
      <c r="B159" s="95" t="s">
        <v>1393</v>
      </c>
      <c r="C159" s="95" t="s">
        <v>1392</v>
      </c>
      <c r="D159" s="95" t="s">
        <v>1406</v>
      </c>
      <c r="E159" s="90" t="str">
        <f t="shared" si="14"/>
        <v>私学全日制神戸</v>
      </c>
      <c r="F159" s="90">
        <f>COUNTIF($E$3:E159,E159)</f>
        <v>9</v>
      </c>
      <c r="G159" s="90" t="str">
        <f t="shared" si="15"/>
        <v>私学全日制神戸9</v>
      </c>
      <c r="H159" s="90" t="s">
        <v>1074</v>
      </c>
      <c r="I159" s="90" t="s">
        <v>1075</v>
      </c>
      <c r="J159" s="90" t="s">
        <v>1076</v>
      </c>
      <c r="K159" s="90" t="s">
        <v>1077</v>
      </c>
      <c r="L159" s="90" t="s">
        <v>1078</v>
      </c>
      <c r="M159" s="90" t="s">
        <v>1079</v>
      </c>
      <c r="N159" s="90">
        <f t="shared" si="16"/>
        <v>157</v>
      </c>
    </row>
    <row r="160" spans="1:14" x14ac:dyDescent="0.15">
      <c r="A160" s="90">
        <v>158</v>
      </c>
      <c r="B160" s="95" t="s">
        <v>1393</v>
      </c>
      <c r="C160" s="95" t="s">
        <v>1392</v>
      </c>
      <c r="D160" s="95" t="s">
        <v>1406</v>
      </c>
      <c r="E160" s="90" t="str">
        <f t="shared" si="14"/>
        <v>私学全日制神戸</v>
      </c>
      <c r="F160" s="90">
        <f>COUNTIF($E$3:E160,E160)</f>
        <v>10</v>
      </c>
      <c r="G160" s="90" t="str">
        <f t="shared" si="15"/>
        <v>私学全日制神戸10</v>
      </c>
      <c r="H160" s="90" t="s">
        <v>1080</v>
      </c>
      <c r="I160" s="90" t="s">
        <v>1081</v>
      </c>
      <c r="J160" s="90" t="s">
        <v>1082</v>
      </c>
      <c r="K160" s="90" t="s">
        <v>1083</v>
      </c>
      <c r="L160" s="90" t="s">
        <v>1084</v>
      </c>
      <c r="M160" s="90" t="s">
        <v>1542</v>
      </c>
      <c r="N160" s="90">
        <f t="shared" si="16"/>
        <v>158</v>
      </c>
    </row>
    <row r="161" spans="1:14" x14ac:dyDescent="0.15">
      <c r="A161" s="90">
        <v>159</v>
      </c>
      <c r="B161" s="95" t="s">
        <v>1393</v>
      </c>
      <c r="C161" s="95" t="s">
        <v>1392</v>
      </c>
      <c r="D161" s="95" t="s">
        <v>1406</v>
      </c>
      <c r="E161" s="90" t="str">
        <f t="shared" si="14"/>
        <v>私学全日制神戸</v>
      </c>
      <c r="F161" s="90">
        <f>COUNTIF($E$3:E161,E161)</f>
        <v>11</v>
      </c>
      <c r="G161" s="90" t="str">
        <f t="shared" si="15"/>
        <v>私学全日制神戸11</v>
      </c>
      <c r="H161" s="90" t="s">
        <v>1467</v>
      </c>
      <c r="I161" s="90" t="s">
        <v>1085</v>
      </c>
      <c r="J161" s="90" t="s">
        <v>1086</v>
      </c>
      <c r="K161" s="90" t="s">
        <v>1087</v>
      </c>
      <c r="L161" s="90" t="s">
        <v>1088</v>
      </c>
      <c r="M161" s="90" t="s">
        <v>1089</v>
      </c>
      <c r="N161" s="90">
        <f t="shared" si="16"/>
        <v>159</v>
      </c>
    </row>
    <row r="162" spans="1:14" x14ac:dyDescent="0.15">
      <c r="A162" s="90">
        <v>160</v>
      </c>
      <c r="B162" s="95" t="s">
        <v>1393</v>
      </c>
      <c r="C162" s="95" t="s">
        <v>1392</v>
      </c>
      <c r="D162" s="95" t="s">
        <v>1406</v>
      </c>
      <c r="E162" s="90" t="str">
        <f t="shared" si="14"/>
        <v>私学全日制神戸</v>
      </c>
      <c r="F162" s="90">
        <f>COUNTIF($E$3:E162,E162)</f>
        <v>12</v>
      </c>
      <c r="G162" s="90" t="str">
        <f t="shared" si="15"/>
        <v>私学全日制神戸12</v>
      </c>
      <c r="H162" s="90" t="s">
        <v>1090</v>
      </c>
      <c r="I162" s="90" t="s">
        <v>1091</v>
      </c>
      <c r="J162" s="90" t="s">
        <v>1092</v>
      </c>
      <c r="K162" s="90" t="s">
        <v>1093</v>
      </c>
      <c r="L162" s="90" t="s">
        <v>1094</v>
      </c>
      <c r="M162" s="90" t="s">
        <v>1543</v>
      </c>
      <c r="N162" s="90">
        <f t="shared" si="16"/>
        <v>160</v>
      </c>
    </row>
    <row r="163" spans="1:14" x14ac:dyDescent="0.15">
      <c r="A163" s="90">
        <v>161</v>
      </c>
      <c r="B163" s="95" t="s">
        <v>1393</v>
      </c>
      <c r="C163" s="95" t="s">
        <v>1392</v>
      </c>
      <c r="D163" s="95" t="s">
        <v>1406</v>
      </c>
      <c r="E163" s="90" t="str">
        <f t="shared" si="14"/>
        <v>私学全日制神戸</v>
      </c>
      <c r="F163" s="90">
        <f>COUNTIF($E$3:E163,E163)</f>
        <v>13</v>
      </c>
      <c r="G163" s="90" t="str">
        <f t="shared" si="15"/>
        <v>私学全日制神戸13</v>
      </c>
      <c r="H163" s="90" t="s">
        <v>1095</v>
      </c>
      <c r="I163" s="90" t="s">
        <v>1096</v>
      </c>
      <c r="J163" s="90" t="s">
        <v>1097</v>
      </c>
      <c r="K163" s="90" t="s">
        <v>1098</v>
      </c>
      <c r="L163" s="90" t="s">
        <v>1099</v>
      </c>
      <c r="M163" s="97" t="s">
        <v>1592</v>
      </c>
      <c r="N163" s="90">
        <f t="shared" si="16"/>
        <v>161</v>
      </c>
    </row>
    <row r="164" spans="1:14" x14ac:dyDescent="0.15">
      <c r="A164" s="90">
        <v>162</v>
      </c>
      <c r="B164" s="95" t="s">
        <v>1393</v>
      </c>
      <c r="C164" s="95" t="s">
        <v>1392</v>
      </c>
      <c r="D164" s="95" t="s">
        <v>1406</v>
      </c>
      <c r="E164" s="90" t="str">
        <f t="shared" si="14"/>
        <v>私学全日制神戸</v>
      </c>
      <c r="F164" s="90">
        <f>COUNTIF($E$3:E164,E164)</f>
        <v>14</v>
      </c>
      <c r="G164" s="90" t="str">
        <f t="shared" si="15"/>
        <v>私学全日制神戸14</v>
      </c>
      <c r="H164" s="90" t="s">
        <v>1100</v>
      </c>
      <c r="I164" s="90" t="s">
        <v>1101</v>
      </c>
      <c r="J164" s="90" t="s">
        <v>1102</v>
      </c>
      <c r="K164" s="90" t="s">
        <v>1103</v>
      </c>
      <c r="L164" s="90" t="s">
        <v>1104</v>
      </c>
      <c r="M164" s="90" t="s">
        <v>1105</v>
      </c>
      <c r="N164" s="90">
        <f t="shared" si="16"/>
        <v>162</v>
      </c>
    </row>
    <row r="165" spans="1:14" x14ac:dyDescent="0.15">
      <c r="A165" s="90">
        <v>163</v>
      </c>
      <c r="B165" s="95" t="s">
        <v>1393</v>
      </c>
      <c r="C165" s="95" t="s">
        <v>1392</v>
      </c>
      <c r="D165" s="95" t="s">
        <v>1406</v>
      </c>
      <c r="E165" s="90" t="str">
        <f t="shared" si="14"/>
        <v>私学全日制神戸</v>
      </c>
      <c r="F165" s="90">
        <f>COUNTIF($E$3:E165,E165)</f>
        <v>15</v>
      </c>
      <c r="G165" s="90" t="str">
        <f t="shared" si="15"/>
        <v>私学全日制神戸15</v>
      </c>
      <c r="H165" s="90" t="s">
        <v>1106</v>
      </c>
      <c r="I165" s="90" t="s">
        <v>1107</v>
      </c>
      <c r="J165" s="90" t="s">
        <v>1108</v>
      </c>
      <c r="K165" s="90" t="s">
        <v>1109</v>
      </c>
      <c r="L165" s="90" t="s">
        <v>1110</v>
      </c>
      <c r="M165" s="90" t="s">
        <v>1111</v>
      </c>
      <c r="N165" s="90">
        <f t="shared" si="16"/>
        <v>163</v>
      </c>
    </row>
    <row r="166" spans="1:14" x14ac:dyDescent="0.15">
      <c r="A166" s="90">
        <v>164</v>
      </c>
      <c r="B166" s="95" t="s">
        <v>1393</v>
      </c>
      <c r="C166" s="95" t="s">
        <v>1392</v>
      </c>
      <c r="D166" s="95" t="s">
        <v>1406</v>
      </c>
      <c r="E166" s="90" t="str">
        <f t="shared" si="14"/>
        <v>私学全日制神戸</v>
      </c>
      <c r="F166" s="90">
        <f>COUNTIF($E$3:E166,E166)</f>
        <v>16</v>
      </c>
      <c r="G166" s="90" t="str">
        <f t="shared" si="15"/>
        <v>私学全日制神戸16</v>
      </c>
      <c r="H166" s="90" t="s">
        <v>1112</v>
      </c>
      <c r="I166" s="90" t="s">
        <v>1113</v>
      </c>
      <c r="J166" s="90" t="s">
        <v>1114</v>
      </c>
      <c r="K166" s="90" t="s">
        <v>1115</v>
      </c>
      <c r="L166" s="90" t="s">
        <v>1116</v>
      </c>
      <c r="M166" s="90" t="s">
        <v>1544</v>
      </c>
      <c r="N166" s="90">
        <f t="shared" si="16"/>
        <v>164</v>
      </c>
    </row>
    <row r="167" spans="1:14" x14ac:dyDescent="0.15">
      <c r="A167" s="90">
        <v>165</v>
      </c>
      <c r="B167" s="95" t="s">
        <v>1393</v>
      </c>
      <c r="C167" s="95" t="s">
        <v>1392</v>
      </c>
      <c r="D167" s="95" t="s">
        <v>1406</v>
      </c>
      <c r="E167" s="90" t="str">
        <f t="shared" si="14"/>
        <v>私学全日制神戸</v>
      </c>
      <c r="F167" s="90">
        <f>COUNTIF($E$3:E167,E167)</f>
        <v>17</v>
      </c>
      <c r="G167" s="90" t="str">
        <f t="shared" si="15"/>
        <v>私学全日制神戸17</v>
      </c>
      <c r="H167" s="90" t="s">
        <v>1117</v>
      </c>
      <c r="I167" s="90" t="s">
        <v>1118</v>
      </c>
      <c r="J167" s="90" t="s">
        <v>1119</v>
      </c>
      <c r="K167" s="90" t="s">
        <v>1120</v>
      </c>
      <c r="L167" s="90" t="s">
        <v>1121</v>
      </c>
      <c r="M167" s="90" t="s">
        <v>1122</v>
      </c>
      <c r="N167" s="90">
        <f t="shared" si="16"/>
        <v>165</v>
      </c>
    </row>
    <row r="168" spans="1:14" x14ac:dyDescent="0.15">
      <c r="A168" s="90">
        <v>166</v>
      </c>
      <c r="B168" s="95" t="s">
        <v>1393</v>
      </c>
      <c r="C168" s="95" t="s">
        <v>1392</v>
      </c>
      <c r="D168" s="95" t="s">
        <v>1406</v>
      </c>
      <c r="E168" s="90" t="str">
        <f t="shared" si="14"/>
        <v>私学全日制神戸</v>
      </c>
      <c r="F168" s="90">
        <f>COUNTIF($E$3:E168,E168)</f>
        <v>18</v>
      </c>
      <c r="G168" s="90" t="str">
        <f t="shared" si="15"/>
        <v>私学全日制神戸18</v>
      </c>
      <c r="H168" s="90" t="s">
        <v>1123</v>
      </c>
      <c r="I168" s="90" t="s">
        <v>1124</v>
      </c>
      <c r="J168" s="90" t="s">
        <v>1125</v>
      </c>
      <c r="K168" s="90" t="s">
        <v>1126</v>
      </c>
      <c r="L168" s="90" t="s">
        <v>1127</v>
      </c>
      <c r="M168" s="97" t="s">
        <v>1593</v>
      </c>
      <c r="N168" s="90">
        <f t="shared" si="16"/>
        <v>166</v>
      </c>
    </row>
    <row r="169" spans="1:14" x14ac:dyDescent="0.15">
      <c r="A169" s="90">
        <v>167</v>
      </c>
      <c r="B169" s="95" t="s">
        <v>1393</v>
      </c>
      <c r="C169" s="95" t="s">
        <v>1392</v>
      </c>
      <c r="D169" s="95" t="s">
        <v>1406</v>
      </c>
      <c r="E169" s="90" t="str">
        <f t="shared" si="14"/>
        <v>私学全日制神戸</v>
      </c>
      <c r="F169" s="90">
        <f>COUNTIF($E$3:E169,E169)</f>
        <v>19</v>
      </c>
      <c r="G169" s="90" t="str">
        <f t="shared" si="15"/>
        <v>私学全日制神戸19</v>
      </c>
      <c r="H169" s="90" t="s">
        <v>1128</v>
      </c>
      <c r="I169" s="90" t="s">
        <v>1129</v>
      </c>
      <c r="J169" s="90" t="s">
        <v>1130</v>
      </c>
      <c r="K169" s="90" t="s">
        <v>1131</v>
      </c>
      <c r="L169" s="90" t="s">
        <v>1132</v>
      </c>
      <c r="M169" s="90" t="s">
        <v>1133</v>
      </c>
      <c r="N169" s="90">
        <f t="shared" si="16"/>
        <v>167</v>
      </c>
    </row>
    <row r="170" spans="1:14" x14ac:dyDescent="0.15">
      <c r="A170" s="90">
        <v>168</v>
      </c>
      <c r="B170" s="95" t="s">
        <v>1393</v>
      </c>
      <c r="C170" s="95" t="s">
        <v>1392</v>
      </c>
      <c r="D170" s="95" t="s">
        <v>1406</v>
      </c>
      <c r="E170" s="90" t="str">
        <f t="shared" si="14"/>
        <v>私学全日制神戸</v>
      </c>
      <c r="F170" s="90">
        <f>COUNTIF($E$3:E170,E170)</f>
        <v>20</v>
      </c>
      <c r="G170" s="90" t="str">
        <f t="shared" si="15"/>
        <v>私学全日制神戸20</v>
      </c>
      <c r="H170" s="90" t="s">
        <v>1134</v>
      </c>
      <c r="I170" s="90" t="s">
        <v>1135</v>
      </c>
      <c r="J170" s="90" t="s">
        <v>1136</v>
      </c>
      <c r="K170" s="90" t="s">
        <v>1137</v>
      </c>
      <c r="L170" s="90" t="s">
        <v>1138</v>
      </c>
      <c r="M170" s="90" t="s">
        <v>1139</v>
      </c>
      <c r="N170" s="90">
        <f t="shared" si="16"/>
        <v>168</v>
      </c>
    </row>
    <row r="171" spans="1:14" x14ac:dyDescent="0.15">
      <c r="A171" s="90">
        <v>169</v>
      </c>
      <c r="B171" s="95" t="s">
        <v>1393</v>
      </c>
      <c r="C171" s="95" t="s">
        <v>1392</v>
      </c>
      <c r="D171" s="95" t="s">
        <v>1406</v>
      </c>
      <c r="E171" s="90" t="str">
        <f t="shared" si="14"/>
        <v>私学全日制神戸</v>
      </c>
      <c r="F171" s="90">
        <f>COUNTIF($E$3:E171,E171)</f>
        <v>21</v>
      </c>
      <c r="G171" s="90" t="str">
        <f t="shared" si="15"/>
        <v>私学全日制神戸21</v>
      </c>
      <c r="H171" s="90" t="s">
        <v>1140</v>
      </c>
      <c r="I171" s="90" t="s">
        <v>1141</v>
      </c>
      <c r="J171" s="90" t="s">
        <v>1142</v>
      </c>
      <c r="K171" s="90" t="s">
        <v>1143</v>
      </c>
      <c r="L171" s="90" t="s">
        <v>1144</v>
      </c>
      <c r="M171" s="90" t="s">
        <v>1145</v>
      </c>
      <c r="N171" s="90">
        <f t="shared" si="16"/>
        <v>169</v>
      </c>
    </row>
    <row r="172" spans="1:14" x14ac:dyDescent="0.15">
      <c r="A172" s="90">
        <v>170</v>
      </c>
      <c r="B172" s="95" t="s">
        <v>1393</v>
      </c>
      <c r="C172" s="95" t="s">
        <v>1392</v>
      </c>
      <c r="D172" s="95" t="s">
        <v>1406</v>
      </c>
      <c r="E172" s="90" t="str">
        <f t="shared" si="14"/>
        <v>私学全日制神戸</v>
      </c>
      <c r="F172" s="90">
        <f>COUNTIF($E$3:E172,E172)</f>
        <v>22</v>
      </c>
      <c r="G172" s="90" t="str">
        <f t="shared" si="15"/>
        <v>私学全日制神戸22</v>
      </c>
      <c r="H172" s="90" t="s">
        <v>1146</v>
      </c>
      <c r="I172" s="90" t="s">
        <v>1147</v>
      </c>
      <c r="J172" s="90" t="s">
        <v>1148</v>
      </c>
      <c r="K172" s="90" t="s">
        <v>1149</v>
      </c>
      <c r="L172" s="90" t="s">
        <v>1150</v>
      </c>
      <c r="M172" s="90" t="s">
        <v>1523</v>
      </c>
      <c r="N172" s="90">
        <f t="shared" si="16"/>
        <v>170</v>
      </c>
    </row>
    <row r="173" spans="1:14" x14ac:dyDescent="0.15">
      <c r="A173" s="90">
        <v>171</v>
      </c>
      <c r="B173" s="95" t="s">
        <v>1393</v>
      </c>
      <c r="C173" s="95" t="s">
        <v>1392</v>
      </c>
      <c r="D173" s="95" t="s">
        <v>1406</v>
      </c>
      <c r="E173" s="90" t="str">
        <f t="shared" si="14"/>
        <v>私学全日制神戸</v>
      </c>
      <c r="F173" s="90">
        <f>COUNTIF($E$3:E173,E173)</f>
        <v>23</v>
      </c>
      <c r="G173" s="90" t="str">
        <f t="shared" si="15"/>
        <v>私学全日制神戸23</v>
      </c>
      <c r="H173" s="90" t="s">
        <v>1151</v>
      </c>
      <c r="I173" s="90" t="s">
        <v>1152</v>
      </c>
      <c r="J173" s="90" t="s">
        <v>141</v>
      </c>
      <c r="K173" s="90" t="s">
        <v>1153</v>
      </c>
      <c r="L173" s="90" t="s">
        <v>1154</v>
      </c>
      <c r="M173" s="90" t="s">
        <v>1155</v>
      </c>
      <c r="N173" s="90">
        <f t="shared" si="16"/>
        <v>171</v>
      </c>
    </row>
    <row r="174" spans="1:14" x14ac:dyDescent="0.15">
      <c r="A174" s="90">
        <v>172</v>
      </c>
      <c r="B174" s="95" t="s">
        <v>1393</v>
      </c>
      <c r="C174" s="95" t="s">
        <v>1392</v>
      </c>
      <c r="D174" s="95" t="s">
        <v>1406</v>
      </c>
      <c r="E174" s="90" t="str">
        <f t="shared" si="14"/>
        <v>私学全日制神戸</v>
      </c>
      <c r="F174" s="90">
        <f>COUNTIF($E$3:E174,E174)</f>
        <v>24</v>
      </c>
      <c r="G174" s="90" t="str">
        <f t="shared" si="15"/>
        <v>私学全日制神戸24</v>
      </c>
      <c r="H174" s="90" t="s">
        <v>1156</v>
      </c>
      <c r="I174" s="90" t="s">
        <v>1157</v>
      </c>
      <c r="J174" s="90" t="s">
        <v>1158</v>
      </c>
      <c r="K174" s="90" t="s">
        <v>1159</v>
      </c>
      <c r="L174" s="90" t="s">
        <v>1160</v>
      </c>
      <c r="M174" s="90" t="s">
        <v>1161</v>
      </c>
      <c r="N174" s="90">
        <f t="shared" si="16"/>
        <v>172</v>
      </c>
    </row>
    <row r="175" spans="1:14" x14ac:dyDescent="0.15">
      <c r="A175" s="90">
        <v>173</v>
      </c>
      <c r="B175" s="95" t="s">
        <v>1393</v>
      </c>
      <c r="C175" s="95" t="s">
        <v>1392</v>
      </c>
      <c r="D175" s="95" t="s">
        <v>1412</v>
      </c>
      <c r="E175" s="90" t="str">
        <f t="shared" si="14"/>
        <v>私学全日制阪神</v>
      </c>
      <c r="F175" s="90">
        <f>COUNTIF($E$3:E175,E175)</f>
        <v>1</v>
      </c>
      <c r="G175" s="90" t="str">
        <f t="shared" si="15"/>
        <v>私学全日制阪神1</v>
      </c>
      <c r="H175" s="90" t="s">
        <v>1579</v>
      </c>
      <c r="I175" s="90" t="s">
        <v>1162</v>
      </c>
      <c r="J175" s="90" t="s">
        <v>1163</v>
      </c>
      <c r="K175" s="90" t="s">
        <v>1164</v>
      </c>
      <c r="L175" s="90" t="s">
        <v>1165</v>
      </c>
      <c r="M175" s="90" t="s">
        <v>1166</v>
      </c>
      <c r="N175" s="90">
        <f t="shared" si="16"/>
        <v>173</v>
      </c>
    </row>
    <row r="176" spans="1:14" x14ac:dyDescent="0.15">
      <c r="A176" s="90">
        <v>174</v>
      </c>
      <c r="B176" s="95" t="s">
        <v>1393</v>
      </c>
      <c r="C176" s="95" t="s">
        <v>1392</v>
      </c>
      <c r="D176" s="95" t="s">
        <v>1412</v>
      </c>
      <c r="E176" s="90" t="str">
        <f t="shared" si="14"/>
        <v>私学全日制阪神</v>
      </c>
      <c r="F176" s="90">
        <f>COUNTIF($E$3:E176,E176)</f>
        <v>2</v>
      </c>
      <c r="G176" s="90" t="str">
        <f t="shared" si="15"/>
        <v>私学全日制阪神2</v>
      </c>
      <c r="H176" s="90" t="s">
        <v>1167</v>
      </c>
      <c r="I176" s="90" t="s">
        <v>1168</v>
      </c>
      <c r="J176" s="90" t="s">
        <v>1169</v>
      </c>
      <c r="K176" s="90" t="s">
        <v>1170</v>
      </c>
      <c r="L176" s="90" t="s">
        <v>1171</v>
      </c>
      <c r="M176" s="90" t="s">
        <v>1172</v>
      </c>
      <c r="N176" s="90">
        <f t="shared" si="16"/>
        <v>174</v>
      </c>
    </row>
    <row r="177" spans="1:14" x14ac:dyDescent="0.15">
      <c r="A177" s="90">
        <v>175</v>
      </c>
      <c r="B177" s="95" t="s">
        <v>1393</v>
      </c>
      <c r="C177" s="95" t="s">
        <v>1392</v>
      </c>
      <c r="D177" s="95" t="s">
        <v>1412</v>
      </c>
      <c r="E177" s="90" t="str">
        <f t="shared" si="14"/>
        <v>私学全日制阪神</v>
      </c>
      <c r="F177" s="90">
        <f>COUNTIF($E$3:E177,E177)</f>
        <v>3</v>
      </c>
      <c r="G177" s="90" t="str">
        <f t="shared" si="15"/>
        <v>私学全日制阪神3</v>
      </c>
      <c r="H177" s="90" t="s">
        <v>1173</v>
      </c>
      <c r="I177" s="90" t="s">
        <v>1174</v>
      </c>
      <c r="J177" s="90" t="s">
        <v>1175</v>
      </c>
      <c r="K177" s="90" t="s">
        <v>1176</v>
      </c>
      <c r="L177" s="90" t="s">
        <v>1177</v>
      </c>
      <c r="M177" s="90" t="s">
        <v>1545</v>
      </c>
      <c r="N177" s="90">
        <f t="shared" si="16"/>
        <v>175</v>
      </c>
    </row>
    <row r="178" spans="1:14" x14ac:dyDescent="0.15">
      <c r="A178" s="90">
        <v>176</v>
      </c>
      <c r="B178" s="95" t="s">
        <v>1393</v>
      </c>
      <c r="C178" s="95" t="s">
        <v>1392</v>
      </c>
      <c r="D178" s="95" t="s">
        <v>1412</v>
      </c>
      <c r="E178" s="90" t="str">
        <f t="shared" si="14"/>
        <v>私学全日制阪神</v>
      </c>
      <c r="F178" s="90">
        <f>COUNTIF($E$3:E178,E178)</f>
        <v>4</v>
      </c>
      <c r="G178" s="90" t="str">
        <f t="shared" si="15"/>
        <v>私学全日制阪神4</v>
      </c>
      <c r="H178" s="90" t="s">
        <v>1178</v>
      </c>
      <c r="I178" s="90" t="s">
        <v>1179</v>
      </c>
      <c r="J178" s="90" t="s">
        <v>1180</v>
      </c>
      <c r="K178" s="90" t="s">
        <v>1181</v>
      </c>
      <c r="L178" s="90" t="s">
        <v>1182</v>
      </c>
      <c r="M178" s="90" t="s">
        <v>1183</v>
      </c>
      <c r="N178" s="90">
        <f t="shared" si="16"/>
        <v>176</v>
      </c>
    </row>
    <row r="179" spans="1:14" x14ac:dyDescent="0.15">
      <c r="A179" s="90">
        <v>177</v>
      </c>
      <c r="B179" s="95" t="s">
        <v>1393</v>
      </c>
      <c r="C179" s="95" t="s">
        <v>1392</v>
      </c>
      <c r="D179" s="95" t="s">
        <v>1406</v>
      </c>
      <c r="E179" s="90" t="str">
        <f t="shared" si="14"/>
        <v>私学全日制神戸</v>
      </c>
      <c r="F179" s="90">
        <f>COUNTIF($E$3:E179,E179)</f>
        <v>25</v>
      </c>
      <c r="G179" s="90" t="str">
        <f t="shared" si="15"/>
        <v>私学全日制神戸25</v>
      </c>
      <c r="H179" s="90" t="s">
        <v>1184</v>
      </c>
      <c r="I179" s="90" t="s">
        <v>1185</v>
      </c>
      <c r="J179" s="90" t="s">
        <v>902</v>
      </c>
      <c r="K179" s="90" t="s">
        <v>1186</v>
      </c>
      <c r="L179" s="90" t="s">
        <v>1187</v>
      </c>
      <c r="M179" s="90" t="s">
        <v>1139</v>
      </c>
      <c r="N179" s="90">
        <f t="shared" si="16"/>
        <v>177</v>
      </c>
    </row>
    <row r="180" spans="1:14" x14ac:dyDescent="0.15">
      <c r="A180" s="90">
        <v>178</v>
      </c>
      <c r="B180" s="95" t="s">
        <v>1393</v>
      </c>
      <c r="C180" s="95" t="s">
        <v>1392</v>
      </c>
      <c r="D180" s="95" t="s">
        <v>1412</v>
      </c>
      <c r="E180" s="90" t="str">
        <f t="shared" si="14"/>
        <v>私学全日制阪神</v>
      </c>
      <c r="F180" s="90">
        <f>COUNTIF($E$3:E180,E180)</f>
        <v>5</v>
      </c>
      <c r="G180" s="90" t="str">
        <f t="shared" si="15"/>
        <v>私学全日制阪神5</v>
      </c>
      <c r="H180" s="90" t="s">
        <v>1188</v>
      </c>
      <c r="I180" s="90" t="s">
        <v>1189</v>
      </c>
      <c r="J180" s="90" t="s">
        <v>1190</v>
      </c>
      <c r="K180" s="90" t="s">
        <v>1191</v>
      </c>
      <c r="L180" s="90" t="s">
        <v>1192</v>
      </c>
      <c r="M180" s="90" t="s">
        <v>1193</v>
      </c>
      <c r="N180" s="90">
        <f t="shared" si="16"/>
        <v>178</v>
      </c>
    </row>
    <row r="181" spans="1:14" x14ac:dyDescent="0.15">
      <c r="A181" s="90">
        <v>179</v>
      </c>
      <c r="B181" s="95" t="s">
        <v>1393</v>
      </c>
      <c r="C181" s="95" t="s">
        <v>1392</v>
      </c>
      <c r="D181" s="95" t="s">
        <v>1412</v>
      </c>
      <c r="E181" s="90" t="str">
        <f t="shared" si="14"/>
        <v>私学全日制阪神</v>
      </c>
      <c r="F181" s="90">
        <f>COUNTIF($E$3:E181,E181)</f>
        <v>6</v>
      </c>
      <c r="G181" s="90" t="str">
        <f t="shared" si="15"/>
        <v>私学全日制阪神6</v>
      </c>
      <c r="H181" s="90" t="s">
        <v>1468</v>
      </c>
      <c r="I181" s="90" t="s">
        <v>1200</v>
      </c>
      <c r="J181" s="90" t="s">
        <v>1201</v>
      </c>
      <c r="K181" s="90" t="s">
        <v>1202</v>
      </c>
      <c r="L181" s="90" t="s">
        <v>1203</v>
      </c>
      <c r="M181" s="90" t="s">
        <v>1524</v>
      </c>
      <c r="N181" s="90">
        <f t="shared" si="16"/>
        <v>179</v>
      </c>
    </row>
    <row r="182" spans="1:14" x14ac:dyDescent="0.15">
      <c r="A182" s="90">
        <v>180</v>
      </c>
      <c r="B182" s="95" t="s">
        <v>1393</v>
      </c>
      <c r="C182" s="95" t="s">
        <v>1392</v>
      </c>
      <c r="D182" s="95" t="s">
        <v>1412</v>
      </c>
      <c r="E182" s="90" t="str">
        <f t="shared" si="14"/>
        <v>私学全日制阪神</v>
      </c>
      <c r="F182" s="90">
        <f>COUNTIF($E$3:E182,E182)</f>
        <v>7</v>
      </c>
      <c r="G182" s="90" t="str">
        <f t="shared" si="15"/>
        <v>私学全日制阪神7</v>
      </c>
      <c r="H182" s="90" t="s">
        <v>1194</v>
      </c>
      <c r="I182" s="90" t="s">
        <v>1195</v>
      </c>
      <c r="J182" s="90" t="s">
        <v>1196</v>
      </c>
      <c r="K182" s="90" t="s">
        <v>1197</v>
      </c>
      <c r="L182" s="90" t="s">
        <v>1198</v>
      </c>
      <c r="M182" s="90" t="s">
        <v>1199</v>
      </c>
      <c r="N182" s="90">
        <f t="shared" si="16"/>
        <v>180</v>
      </c>
    </row>
    <row r="183" spans="1:14" x14ac:dyDescent="0.15">
      <c r="A183" s="90">
        <v>181</v>
      </c>
      <c r="B183" s="95" t="s">
        <v>1393</v>
      </c>
      <c r="C183" s="95" t="s">
        <v>1392</v>
      </c>
      <c r="D183" s="95" t="s">
        <v>1412</v>
      </c>
      <c r="E183" s="90" t="str">
        <f t="shared" si="14"/>
        <v>私学全日制阪神</v>
      </c>
      <c r="F183" s="90">
        <f>COUNTIF($E$3:E183,E183)</f>
        <v>8</v>
      </c>
      <c r="G183" s="90" t="str">
        <f t="shared" si="15"/>
        <v>私学全日制阪神8</v>
      </c>
      <c r="H183" s="90" t="s">
        <v>1204</v>
      </c>
      <c r="I183" s="90" t="s">
        <v>1205</v>
      </c>
      <c r="J183" s="90" t="s">
        <v>1206</v>
      </c>
      <c r="K183" s="90" t="s">
        <v>1207</v>
      </c>
      <c r="L183" s="90" t="s">
        <v>1208</v>
      </c>
      <c r="M183" s="90" t="s">
        <v>1546</v>
      </c>
      <c r="N183" s="90">
        <f t="shared" si="16"/>
        <v>181</v>
      </c>
    </row>
    <row r="184" spans="1:14" ht="21.75" customHeight="1" x14ac:dyDescent="0.15">
      <c r="A184" s="90">
        <v>182</v>
      </c>
      <c r="B184" s="95" t="s">
        <v>1393</v>
      </c>
      <c r="C184" s="95" t="s">
        <v>1392</v>
      </c>
      <c r="D184" s="95" t="s">
        <v>1412</v>
      </c>
      <c r="E184" s="90" t="str">
        <f t="shared" si="14"/>
        <v>私学全日制阪神</v>
      </c>
      <c r="F184" s="90">
        <f>COUNTIF($E$3:E184,E184)</f>
        <v>9</v>
      </c>
      <c r="G184" s="90" t="str">
        <f t="shared" si="15"/>
        <v>私学全日制阪神9</v>
      </c>
      <c r="H184" s="90" t="s">
        <v>1469</v>
      </c>
      <c r="I184" s="90" t="s">
        <v>1209</v>
      </c>
      <c r="J184" s="90" t="s">
        <v>1210</v>
      </c>
      <c r="K184" s="90" t="s">
        <v>1211</v>
      </c>
      <c r="L184" s="90" t="s">
        <v>1212</v>
      </c>
      <c r="M184" s="98" t="s">
        <v>1595</v>
      </c>
      <c r="N184" s="90">
        <f t="shared" si="16"/>
        <v>182</v>
      </c>
    </row>
    <row r="185" spans="1:14" x14ac:dyDescent="0.15">
      <c r="A185" s="90">
        <v>183</v>
      </c>
      <c r="B185" s="95" t="s">
        <v>1393</v>
      </c>
      <c r="C185" s="95" t="s">
        <v>1392</v>
      </c>
      <c r="D185" s="95" t="s">
        <v>1412</v>
      </c>
      <c r="E185" s="90" t="str">
        <f t="shared" si="14"/>
        <v>私学全日制阪神</v>
      </c>
      <c r="F185" s="90">
        <f>COUNTIF($E$3:E185,E185)</f>
        <v>10</v>
      </c>
      <c r="G185" s="90" t="str">
        <f t="shared" si="15"/>
        <v>私学全日制阪神10</v>
      </c>
      <c r="H185" s="90" t="s">
        <v>1213</v>
      </c>
      <c r="I185" s="90" t="s">
        <v>1214</v>
      </c>
      <c r="J185" s="90" t="s">
        <v>1215</v>
      </c>
      <c r="K185" s="90" t="s">
        <v>1216</v>
      </c>
      <c r="L185" s="90" t="s">
        <v>1217</v>
      </c>
      <c r="M185" s="90" t="s">
        <v>1218</v>
      </c>
      <c r="N185" s="90">
        <f t="shared" si="16"/>
        <v>183</v>
      </c>
    </row>
    <row r="186" spans="1:14" x14ac:dyDescent="0.15">
      <c r="A186" s="90">
        <v>184</v>
      </c>
      <c r="B186" s="95" t="s">
        <v>1393</v>
      </c>
      <c r="C186" s="95" t="s">
        <v>1392</v>
      </c>
      <c r="D186" s="95" t="s">
        <v>1412</v>
      </c>
      <c r="E186" s="90" t="str">
        <f t="shared" si="14"/>
        <v>私学全日制阪神</v>
      </c>
      <c r="F186" s="90">
        <f>COUNTIF($E$3:E186,E186)</f>
        <v>11</v>
      </c>
      <c r="G186" s="90" t="str">
        <f t="shared" si="15"/>
        <v>私学全日制阪神11</v>
      </c>
      <c r="H186" s="90" t="s">
        <v>1219</v>
      </c>
      <c r="I186" s="90" t="s">
        <v>1220</v>
      </c>
      <c r="J186" s="90" t="s">
        <v>1221</v>
      </c>
      <c r="K186" s="90" t="s">
        <v>1222</v>
      </c>
      <c r="L186" s="90" t="s">
        <v>1223</v>
      </c>
      <c r="M186" s="90" t="s">
        <v>1224</v>
      </c>
      <c r="N186" s="90">
        <f t="shared" si="16"/>
        <v>184</v>
      </c>
    </row>
    <row r="187" spans="1:14" x14ac:dyDescent="0.15">
      <c r="A187" s="90">
        <v>185</v>
      </c>
      <c r="B187" s="95" t="s">
        <v>1393</v>
      </c>
      <c r="C187" s="95" t="s">
        <v>1392</v>
      </c>
      <c r="D187" s="95" t="s">
        <v>1412</v>
      </c>
      <c r="E187" s="90" t="str">
        <f t="shared" si="14"/>
        <v>私学全日制阪神</v>
      </c>
      <c r="F187" s="90">
        <f>COUNTIF($E$3:E187,E187)</f>
        <v>12</v>
      </c>
      <c r="G187" s="90" t="str">
        <f t="shared" si="15"/>
        <v>私学全日制阪神12</v>
      </c>
      <c r="H187" s="90" t="s">
        <v>1225</v>
      </c>
      <c r="I187" s="90" t="s">
        <v>1226</v>
      </c>
      <c r="J187" s="90" t="s">
        <v>1227</v>
      </c>
      <c r="K187" s="90" t="s">
        <v>1228</v>
      </c>
      <c r="L187" s="90" t="s">
        <v>1229</v>
      </c>
      <c r="M187" s="90" t="s">
        <v>1525</v>
      </c>
      <c r="N187" s="90">
        <f t="shared" si="16"/>
        <v>185</v>
      </c>
    </row>
    <row r="188" spans="1:14" x14ac:dyDescent="0.15">
      <c r="A188" s="90">
        <v>186</v>
      </c>
      <c r="B188" s="95" t="s">
        <v>1393</v>
      </c>
      <c r="C188" s="95" t="s">
        <v>1392</v>
      </c>
      <c r="D188" s="95" t="s">
        <v>1412</v>
      </c>
      <c r="E188" s="90" t="str">
        <f t="shared" si="14"/>
        <v>私学全日制阪神</v>
      </c>
      <c r="F188" s="90">
        <f>COUNTIF($E$3:E188,E188)</f>
        <v>13</v>
      </c>
      <c r="G188" s="90" t="str">
        <f t="shared" si="15"/>
        <v>私学全日制阪神13</v>
      </c>
      <c r="H188" s="90" t="s">
        <v>1230</v>
      </c>
      <c r="I188" s="90" t="s">
        <v>1231</v>
      </c>
      <c r="J188" s="90" t="s">
        <v>1232</v>
      </c>
      <c r="K188" s="90" t="s">
        <v>1233</v>
      </c>
      <c r="L188" s="90" t="s">
        <v>1234</v>
      </c>
      <c r="M188" s="90" t="s">
        <v>1235</v>
      </c>
      <c r="N188" s="90">
        <f t="shared" si="16"/>
        <v>186</v>
      </c>
    </row>
    <row r="189" spans="1:14" x14ac:dyDescent="0.15">
      <c r="A189" s="90">
        <v>187</v>
      </c>
      <c r="B189" s="95" t="s">
        <v>1393</v>
      </c>
      <c r="C189" s="95" t="s">
        <v>1392</v>
      </c>
      <c r="D189" s="95" t="s">
        <v>1412</v>
      </c>
      <c r="E189" s="90" t="str">
        <f t="shared" si="14"/>
        <v>私学全日制阪神</v>
      </c>
      <c r="F189" s="90">
        <f>COUNTIF($E$3:E189,E189)</f>
        <v>14</v>
      </c>
      <c r="G189" s="90" t="str">
        <f t="shared" si="15"/>
        <v>私学全日制阪神14</v>
      </c>
      <c r="H189" s="90" t="s">
        <v>1236</v>
      </c>
      <c r="I189" s="90" t="s">
        <v>1237</v>
      </c>
      <c r="J189" s="90" t="s">
        <v>1238</v>
      </c>
      <c r="K189" s="90" t="s">
        <v>1239</v>
      </c>
      <c r="L189" s="90" t="s">
        <v>1240</v>
      </c>
      <c r="M189" s="90" t="s">
        <v>1547</v>
      </c>
      <c r="N189" s="90">
        <f t="shared" si="16"/>
        <v>187</v>
      </c>
    </row>
    <row r="190" spans="1:14" x14ac:dyDescent="0.15">
      <c r="A190" s="90">
        <v>188</v>
      </c>
      <c r="B190" s="95" t="s">
        <v>1393</v>
      </c>
      <c r="C190" s="95" t="s">
        <v>1392</v>
      </c>
      <c r="D190" s="95" t="s">
        <v>1412</v>
      </c>
      <c r="E190" s="90" t="str">
        <f t="shared" si="14"/>
        <v>私学全日制阪神</v>
      </c>
      <c r="F190" s="90">
        <f>COUNTIF($E$3:E190,E190)</f>
        <v>15</v>
      </c>
      <c r="G190" s="90" t="str">
        <f t="shared" si="15"/>
        <v>私学全日制阪神15</v>
      </c>
      <c r="H190" s="90" t="s">
        <v>1241</v>
      </c>
      <c r="I190" s="90" t="s">
        <v>1242</v>
      </c>
      <c r="J190" s="90" t="s">
        <v>1243</v>
      </c>
      <c r="K190" s="90" t="s">
        <v>1244</v>
      </c>
      <c r="L190" s="90" t="s">
        <v>1245</v>
      </c>
      <c r="M190" s="90" t="s">
        <v>1526</v>
      </c>
      <c r="N190" s="90">
        <f t="shared" si="16"/>
        <v>188</v>
      </c>
    </row>
    <row r="191" spans="1:14" x14ac:dyDescent="0.15">
      <c r="A191" s="90">
        <v>189</v>
      </c>
      <c r="B191" s="95" t="s">
        <v>1393</v>
      </c>
      <c r="C191" s="95" t="s">
        <v>1392</v>
      </c>
      <c r="D191" s="95" t="s">
        <v>1413</v>
      </c>
      <c r="E191" s="90" t="str">
        <f t="shared" si="14"/>
        <v>私学全日制東播</v>
      </c>
      <c r="F191" s="90">
        <f>COUNTIF($E$3:E191,E191)</f>
        <v>1</v>
      </c>
      <c r="G191" s="90" t="str">
        <f t="shared" si="15"/>
        <v>私学全日制東播1</v>
      </c>
      <c r="H191" s="90" t="s">
        <v>1246</v>
      </c>
      <c r="I191" s="90" t="s">
        <v>1247</v>
      </c>
      <c r="J191" s="90" t="s">
        <v>1248</v>
      </c>
      <c r="K191" s="90" t="s">
        <v>1249</v>
      </c>
      <c r="L191" s="90" t="s">
        <v>1250</v>
      </c>
      <c r="M191" s="90" t="s">
        <v>1548</v>
      </c>
      <c r="N191" s="90">
        <f t="shared" si="16"/>
        <v>189</v>
      </c>
    </row>
    <row r="192" spans="1:14" x14ac:dyDescent="0.15">
      <c r="A192" s="90">
        <v>190</v>
      </c>
      <c r="B192" s="95" t="s">
        <v>1393</v>
      </c>
      <c r="C192" s="95" t="s">
        <v>1392</v>
      </c>
      <c r="D192" s="95" t="s">
        <v>1414</v>
      </c>
      <c r="E192" s="90" t="str">
        <f t="shared" si="14"/>
        <v>私学全日制西播</v>
      </c>
      <c r="F192" s="90">
        <f>COUNTIF($E$3:E192,E192)</f>
        <v>1</v>
      </c>
      <c r="G192" s="90" t="str">
        <f t="shared" si="15"/>
        <v>私学全日制西播1</v>
      </c>
      <c r="H192" s="90" t="s">
        <v>1251</v>
      </c>
      <c r="I192" s="90" t="s">
        <v>1252</v>
      </c>
      <c r="J192" s="90" t="s">
        <v>513</v>
      </c>
      <c r="K192" s="90" t="s">
        <v>1008</v>
      </c>
      <c r="L192" s="90" t="s">
        <v>1253</v>
      </c>
      <c r="M192" s="90" t="s">
        <v>1254</v>
      </c>
      <c r="N192" s="90">
        <f t="shared" si="16"/>
        <v>190</v>
      </c>
    </row>
    <row r="193" spans="1:14" x14ac:dyDescent="0.15">
      <c r="A193" s="90">
        <v>191</v>
      </c>
      <c r="B193" s="95" t="s">
        <v>1393</v>
      </c>
      <c r="C193" s="95" t="s">
        <v>1392</v>
      </c>
      <c r="D193" s="95" t="s">
        <v>1414</v>
      </c>
      <c r="E193" s="90" t="str">
        <f t="shared" si="14"/>
        <v>私学全日制西播</v>
      </c>
      <c r="F193" s="90">
        <f>COUNTIF($E$3:E193,E193)</f>
        <v>2</v>
      </c>
      <c r="G193" s="90" t="str">
        <f t="shared" si="15"/>
        <v>私学全日制西播2</v>
      </c>
      <c r="H193" s="90" t="s">
        <v>1255</v>
      </c>
      <c r="I193" s="90" t="s">
        <v>1256</v>
      </c>
      <c r="J193" s="90" t="s">
        <v>1257</v>
      </c>
      <c r="K193" s="90" t="s">
        <v>1258</v>
      </c>
      <c r="L193" s="90" t="s">
        <v>1259</v>
      </c>
      <c r="M193" s="90" t="s">
        <v>1527</v>
      </c>
      <c r="N193" s="90">
        <f t="shared" si="16"/>
        <v>191</v>
      </c>
    </row>
    <row r="194" spans="1:14" x14ac:dyDescent="0.15">
      <c r="A194" s="90">
        <v>192</v>
      </c>
      <c r="B194" s="95" t="s">
        <v>1393</v>
      </c>
      <c r="C194" s="95" t="s">
        <v>1392</v>
      </c>
      <c r="D194" s="95" t="s">
        <v>1414</v>
      </c>
      <c r="E194" s="90" t="str">
        <f t="shared" si="14"/>
        <v>私学全日制西播</v>
      </c>
      <c r="F194" s="90">
        <f>COUNTIF($E$3:E194,E194)</f>
        <v>3</v>
      </c>
      <c r="G194" s="90" t="str">
        <f t="shared" si="15"/>
        <v>私学全日制西播3</v>
      </c>
      <c r="H194" s="90" t="s">
        <v>1260</v>
      </c>
      <c r="I194" s="90" t="s">
        <v>1261</v>
      </c>
      <c r="J194" s="90" t="s">
        <v>1262</v>
      </c>
      <c r="K194" s="90" t="s">
        <v>1263</v>
      </c>
      <c r="L194" s="90" t="s">
        <v>1264</v>
      </c>
      <c r="M194" s="90" t="s">
        <v>1265</v>
      </c>
      <c r="N194" s="90">
        <f t="shared" si="16"/>
        <v>192</v>
      </c>
    </row>
    <row r="195" spans="1:14" x14ac:dyDescent="0.15">
      <c r="A195" s="90">
        <v>193</v>
      </c>
      <c r="B195" s="95" t="s">
        <v>1393</v>
      </c>
      <c r="C195" s="95" t="s">
        <v>1392</v>
      </c>
      <c r="D195" s="95" t="s">
        <v>1414</v>
      </c>
      <c r="E195" s="90" t="str">
        <f t="shared" si="14"/>
        <v>私学全日制西播</v>
      </c>
      <c r="F195" s="90">
        <f>COUNTIF($E$3:E195,E195)</f>
        <v>4</v>
      </c>
      <c r="G195" s="90" t="str">
        <f t="shared" si="15"/>
        <v>私学全日制西播4</v>
      </c>
      <c r="H195" s="90" t="s">
        <v>1470</v>
      </c>
      <c r="I195" s="90" t="s">
        <v>1266</v>
      </c>
      <c r="J195" s="90" t="s">
        <v>513</v>
      </c>
      <c r="K195" s="90" t="s">
        <v>1008</v>
      </c>
      <c r="L195" s="90" t="s">
        <v>1267</v>
      </c>
      <c r="M195" s="90" t="s">
        <v>1528</v>
      </c>
      <c r="N195" s="90">
        <f t="shared" si="16"/>
        <v>193</v>
      </c>
    </row>
    <row r="196" spans="1:14" x14ac:dyDescent="0.15">
      <c r="A196" s="90">
        <v>194</v>
      </c>
      <c r="B196" s="95" t="s">
        <v>1393</v>
      </c>
      <c r="C196" s="95" t="s">
        <v>1392</v>
      </c>
      <c r="D196" s="95" t="s">
        <v>1414</v>
      </c>
      <c r="E196" s="90" t="str">
        <f t="shared" si="14"/>
        <v>私学全日制西播</v>
      </c>
      <c r="F196" s="90">
        <f>COUNTIF($E$3:E196,E196)</f>
        <v>5</v>
      </c>
      <c r="G196" s="90" t="str">
        <f t="shared" si="15"/>
        <v>私学全日制西播5</v>
      </c>
      <c r="H196" s="90" t="s">
        <v>1268</v>
      </c>
      <c r="I196" s="90" t="s">
        <v>1269</v>
      </c>
      <c r="J196" s="90" t="s">
        <v>1270</v>
      </c>
      <c r="K196" s="90" t="s">
        <v>1271</v>
      </c>
      <c r="L196" s="90" t="s">
        <v>1272</v>
      </c>
      <c r="M196" s="90" t="s">
        <v>1273</v>
      </c>
      <c r="N196" s="90">
        <f t="shared" si="16"/>
        <v>194</v>
      </c>
    </row>
    <row r="197" spans="1:14" x14ac:dyDescent="0.15">
      <c r="A197" s="90">
        <v>195</v>
      </c>
      <c r="B197" s="95" t="s">
        <v>1393</v>
      </c>
      <c r="C197" s="95" t="s">
        <v>1392</v>
      </c>
      <c r="D197" s="95" t="s">
        <v>1414</v>
      </c>
      <c r="E197" s="90" t="str">
        <f t="shared" si="14"/>
        <v>私学全日制西播</v>
      </c>
      <c r="F197" s="90">
        <f>COUNTIF($E$3:E197,E197)</f>
        <v>6</v>
      </c>
      <c r="G197" s="90" t="str">
        <f t="shared" si="15"/>
        <v>私学全日制西播6</v>
      </c>
      <c r="H197" s="90" t="s">
        <v>1274</v>
      </c>
      <c r="I197" s="90" t="s">
        <v>1275</v>
      </c>
      <c r="J197" s="90" t="s">
        <v>1276</v>
      </c>
      <c r="K197" s="90" t="s">
        <v>1277</v>
      </c>
      <c r="L197" s="90" t="s">
        <v>1278</v>
      </c>
      <c r="M197" s="90" t="s">
        <v>1279</v>
      </c>
      <c r="N197" s="90">
        <f t="shared" si="16"/>
        <v>195</v>
      </c>
    </row>
    <row r="198" spans="1:14" x14ac:dyDescent="0.15">
      <c r="A198" s="90">
        <v>196</v>
      </c>
      <c r="B198" s="95" t="s">
        <v>1393</v>
      </c>
      <c r="C198" s="95" t="s">
        <v>1392</v>
      </c>
      <c r="D198" s="95" t="s">
        <v>1414</v>
      </c>
      <c r="E198" s="90" t="str">
        <f t="shared" si="14"/>
        <v>私学全日制西播</v>
      </c>
      <c r="F198" s="90">
        <f>COUNTIF($E$3:E198,E198)</f>
        <v>7</v>
      </c>
      <c r="G198" s="90" t="str">
        <f t="shared" si="15"/>
        <v>私学全日制西播7</v>
      </c>
      <c r="H198" s="90" t="s">
        <v>1280</v>
      </c>
      <c r="I198" s="90" t="s">
        <v>1281</v>
      </c>
      <c r="J198" s="90" t="s">
        <v>1282</v>
      </c>
      <c r="K198" s="90" t="s">
        <v>1283</v>
      </c>
      <c r="L198" s="90" t="s">
        <v>1284</v>
      </c>
      <c r="M198" s="90" t="s">
        <v>1285</v>
      </c>
      <c r="N198" s="90">
        <f t="shared" si="16"/>
        <v>196</v>
      </c>
    </row>
    <row r="199" spans="1:14" x14ac:dyDescent="0.15">
      <c r="A199" s="90">
        <v>197</v>
      </c>
      <c r="B199" s="95" t="s">
        <v>1393</v>
      </c>
      <c r="C199" s="95" t="s">
        <v>1392</v>
      </c>
      <c r="D199" s="95" t="s">
        <v>1416</v>
      </c>
      <c r="E199" s="90" t="str">
        <f t="shared" si="14"/>
        <v>私学全日制但馬</v>
      </c>
      <c r="F199" s="90">
        <f>COUNTIF($E$3:E199,E199)</f>
        <v>1</v>
      </c>
      <c r="G199" s="90" t="str">
        <f t="shared" si="15"/>
        <v>私学全日制但馬1</v>
      </c>
      <c r="H199" s="90" t="s">
        <v>1471</v>
      </c>
      <c r="I199" s="90" t="s">
        <v>1286</v>
      </c>
      <c r="J199" s="90" t="s">
        <v>1287</v>
      </c>
      <c r="K199" s="90" t="s">
        <v>1288</v>
      </c>
      <c r="L199" s="90" t="s">
        <v>1289</v>
      </c>
      <c r="M199" s="90" t="s">
        <v>1290</v>
      </c>
      <c r="N199" s="90">
        <f t="shared" si="16"/>
        <v>197</v>
      </c>
    </row>
    <row r="200" spans="1:14" x14ac:dyDescent="0.15">
      <c r="A200" s="90">
        <v>198</v>
      </c>
      <c r="B200" s="95" t="s">
        <v>1393</v>
      </c>
      <c r="C200" s="95" t="s">
        <v>1392</v>
      </c>
      <c r="D200" s="95" t="s">
        <v>1417</v>
      </c>
      <c r="E200" s="90" t="str">
        <f t="shared" si="14"/>
        <v>私学全日制淡路</v>
      </c>
      <c r="F200" s="90">
        <f>COUNTIF($E$3:E200,E200)</f>
        <v>1</v>
      </c>
      <c r="G200" s="90" t="str">
        <f t="shared" si="15"/>
        <v>私学全日制淡路1</v>
      </c>
      <c r="H200" s="90" t="s">
        <v>1291</v>
      </c>
      <c r="I200" s="90" t="s">
        <v>1292</v>
      </c>
      <c r="J200" s="90" t="s">
        <v>1293</v>
      </c>
      <c r="K200" s="90" t="s">
        <v>1294</v>
      </c>
      <c r="L200" s="90" t="s">
        <v>1295</v>
      </c>
      <c r="M200" s="90" t="s">
        <v>1296</v>
      </c>
      <c r="N200" s="90">
        <f t="shared" si="16"/>
        <v>198</v>
      </c>
    </row>
    <row r="201" spans="1:14" x14ac:dyDescent="0.15">
      <c r="A201" s="90">
        <v>199</v>
      </c>
      <c r="B201" s="95" t="s">
        <v>1393</v>
      </c>
      <c r="C201" s="95" t="s">
        <v>1392</v>
      </c>
      <c r="D201" s="95" t="s">
        <v>1406</v>
      </c>
      <c r="E201" s="90" t="str">
        <f t="shared" ref="E201:E263" si="17">B201&amp;C201&amp;D201</f>
        <v>私学全日制神戸</v>
      </c>
      <c r="F201" s="90">
        <f>COUNTIF($E$3:E201,E201)</f>
        <v>26</v>
      </c>
      <c r="G201" s="90" t="str">
        <f t="shared" ref="G201:G227" si="18">E201&amp;F201</f>
        <v>私学全日制神戸26</v>
      </c>
      <c r="H201" s="90" t="s">
        <v>1297</v>
      </c>
      <c r="I201" s="90" t="s">
        <v>1298</v>
      </c>
      <c r="J201" s="90" t="s">
        <v>1049</v>
      </c>
      <c r="K201" s="90" t="s">
        <v>1299</v>
      </c>
      <c r="L201" s="90" t="s">
        <v>1300</v>
      </c>
      <c r="M201" s="90" t="s">
        <v>1301</v>
      </c>
      <c r="N201" s="90">
        <f t="shared" ref="N201:N263" si="19">A201</f>
        <v>199</v>
      </c>
    </row>
    <row r="202" spans="1:14" x14ac:dyDescent="0.15">
      <c r="A202" s="90">
        <v>200</v>
      </c>
      <c r="B202" s="95" t="s">
        <v>1393</v>
      </c>
      <c r="C202" s="95" t="s">
        <v>1392</v>
      </c>
      <c r="D202" s="95" t="s">
        <v>1416</v>
      </c>
      <c r="E202" s="90" t="str">
        <f t="shared" si="17"/>
        <v>私学全日制但馬</v>
      </c>
      <c r="F202" s="90">
        <f>COUNTIF($E$3:E202,E202)</f>
        <v>2</v>
      </c>
      <c r="G202" s="90" t="str">
        <f t="shared" si="18"/>
        <v>私学全日制但馬2</v>
      </c>
      <c r="H202" s="90" t="s">
        <v>1302</v>
      </c>
      <c r="I202" s="90" t="s">
        <v>1303</v>
      </c>
      <c r="J202" s="90" t="s">
        <v>1304</v>
      </c>
      <c r="K202" s="90" t="s">
        <v>1305</v>
      </c>
      <c r="L202" s="90" t="s">
        <v>1306</v>
      </c>
      <c r="M202" s="90" t="s">
        <v>1307</v>
      </c>
      <c r="N202" s="90">
        <f t="shared" si="19"/>
        <v>200</v>
      </c>
    </row>
    <row r="203" spans="1:14" x14ac:dyDescent="0.15">
      <c r="A203" s="90">
        <v>201</v>
      </c>
      <c r="B203" s="95" t="s">
        <v>1408</v>
      </c>
      <c r="C203" s="95" t="s">
        <v>1428</v>
      </c>
      <c r="D203" s="95" t="s">
        <v>1406</v>
      </c>
      <c r="E203" s="90" t="str">
        <f t="shared" si="17"/>
        <v>県立定通多神戸</v>
      </c>
      <c r="F203" s="90">
        <f>COUNTIF($E$3:E203,E203)</f>
        <v>1</v>
      </c>
      <c r="G203" s="90" t="str">
        <f t="shared" si="18"/>
        <v>県立定通多神戸1</v>
      </c>
      <c r="H203" s="90" t="s">
        <v>1490</v>
      </c>
      <c r="I203" s="90" t="s">
        <v>816</v>
      </c>
      <c r="J203" s="90" t="s">
        <v>82</v>
      </c>
      <c r="K203" s="90" t="s">
        <v>817</v>
      </c>
      <c r="L203" s="90" t="s">
        <v>818</v>
      </c>
      <c r="M203" s="90" t="s">
        <v>819</v>
      </c>
      <c r="N203" s="90">
        <f t="shared" si="19"/>
        <v>201</v>
      </c>
    </row>
    <row r="204" spans="1:14" x14ac:dyDescent="0.15">
      <c r="A204" s="90">
        <v>202</v>
      </c>
      <c r="B204" s="95" t="s">
        <v>1408</v>
      </c>
      <c r="C204" s="95" t="s">
        <v>1428</v>
      </c>
      <c r="D204" s="95" t="s">
        <v>1406</v>
      </c>
      <c r="E204" s="90" t="str">
        <f t="shared" si="17"/>
        <v>県立定通多神戸</v>
      </c>
      <c r="F204" s="90">
        <f>COUNTIF($E$3:E204,E204)</f>
        <v>2</v>
      </c>
      <c r="G204" s="90" t="str">
        <f t="shared" si="18"/>
        <v>県立定通多神戸2</v>
      </c>
      <c r="H204" s="90" t="s">
        <v>820</v>
      </c>
      <c r="I204" s="90" t="s">
        <v>821</v>
      </c>
      <c r="J204" s="90" t="s">
        <v>112</v>
      </c>
      <c r="K204" s="90" t="s">
        <v>113</v>
      </c>
      <c r="L204" s="90" t="s">
        <v>822</v>
      </c>
      <c r="M204" s="90" t="s">
        <v>823</v>
      </c>
      <c r="N204" s="90">
        <f t="shared" si="19"/>
        <v>202</v>
      </c>
    </row>
    <row r="205" spans="1:14" x14ac:dyDescent="0.15">
      <c r="A205" s="90">
        <v>203</v>
      </c>
      <c r="B205" s="95" t="s">
        <v>1408</v>
      </c>
      <c r="C205" s="95" t="s">
        <v>1428</v>
      </c>
      <c r="D205" s="95" t="s">
        <v>1406</v>
      </c>
      <c r="E205" s="90" t="str">
        <f t="shared" si="17"/>
        <v>県立定通多神戸</v>
      </c>
      <c r="F205" s="90">
        <f>COUNTIF($E$3:E205,E205)</f>
        <v>3</v>
      </c>
      <c r="G205" s="90" t="str">
        <f t="shared" si="18"/>
        <v>県立定通多神戸3</v>
      </c>
      <c r="H205" s="90" t="s">
        <v>824</v>
      </c>
      <c r="I205" s="90" t="s">
        <v>825</v>
      </c>
      <c r="J205" s="90" t="s">
        <v>118</v>
      </c>
      <c r="K205" s="90" t="s">
        <v>119</v>
      </c>
      <c r="L205" s="90" t="s">
        <v>826</v>
      </c>
      <c r="M205" s="97" t="s">
        <v>1594</v>
      </c>
      <c r="N205" s="90">
        <f t="shared" si="19"/>
        <v>203</v>
      </c>
    </row>
    <row r="206" spans="1:14" x14ac:dyDescent="0.15">
      <c r="A206" s="90">
        <v>204</v>
      </c>
      <c r="B206" s="95" t="s">
        <v>1408</v>
      </c>
      <c r="C206" s="95" t="s">
        <v>1428</v>
      </c>
      <c r="D206" s="95" t="s">
        <v>1412</v>
      </c>
      <c r="E206" s="90" t="str">
        <f t="shared" si="17"/>
        <v>県立定通多阪神</v>
      </c>
      <c r="F206" s="90">
        <f>COUNTIF($E$3:E206,E206)</f>
        <v>1</v>
      </c>
      <c r="G206" s="90" t="str">
        <f t="shared" si="18"/>
        <v>県立定通多阪神1</v>
      </c>
      <c r="H206" s="90" t="s">
        <v>827</v>
      </c>
      <c r="I206" s="90" t="s">
        <v>828</v>
      </c>
      <c r="J206" s="90" t="s">
        <v>176</v>
      </c>
      <c r="K206" s="90" t="s">
        <v>182</v>
      </c>
      <c r="L206" s="90" t="s">
        <v>829</v>
      </c>
      <c r="M206" s="90" t="s">
        <v>830</v>
      </c>
      <c r="N206" s="90">
        <f t="shared" si="19"/>
        <v>204</v>
      </c>
    </row>
    <row r="207" spans="1:14" x14ac:dyDescent="0.15">
      <c r="A207" s="90">
        <v>205</v>
      </c>
      <c r="B207" s="95" t="s">
        <v>1408</v>
      </c>
      <c r="C207" s="95" t="s">
        <v>1428</v>
      </c>
      <c r="D207" s="95" t="s">
        <v>1412</v>
      </c>
      <c r="E207" s="90" t="str">
        <f t="shared" si="17"/>
        <v>県立定通多阪神</v>
      </c>
      <c r="F207" s="90">
        <f>COUNTIF($E$3:E207,E207)</f>
        <v>2</v>
      </c>
      <c r="G207" s="90" t="str">
        <f t="shared" si="18"/>
        <v>県立定通多阪神2</v>
      </c>
      <c r="H207" s="90" t="s">
        <v>831</v>
      </c>
      <c r="I207" s="90" t="s">
        <v>832</v>
      </c>
      <c r="J207" s="90" t="s">
        <v>833</v>
      </c>
      <c r="K207" s="90" t="s">
        <v>834</v>
      </c>
      <c r="L207" s="90" t="s">
        <v>835</v>
      </c>
      <c r="M207" s="90" t="s">
        <v>836</v>
      </c>
      <c r="N207" s="90">
        <f t="shared" si="19"/>
        <v>205</v>
      </c>
    </row>
    <row r="208" spans="1:14" x14ac:dyDescent="0.15">
      <c r="A208" s="90">
        <v>206</v>
      </c>
      <c r="B208" s="95" t="s">
        <v>1408</v>
      </c>
      <c r="C208" s="95" t="s">
        <v>1428</v>
      </c>
      <c r="D208" s="95" t="s">
        <v>1412</v>
      </c>
      <c r="E208" s="90" t="str">
        <f t="shared" si="17"/>
        <v>県立定通多阪神</v>
      </c>
      <c r="F208" s="90">
        <f>COUNTIF($E$3:E208,E208)</f>
        <v>3</v>
      </c>
      <c r="G208" s="90" t="str">
        <f t="shared" si="18"/>
        <v>県立定通多阪神3</v>
      </c>
      <c r="H208" s="90" t="s">
        <v>1486</v>
      </c>
      <c r="I208" s="90" t="s">
        <v>837</v>
      </c>
      <c r="J208" s="90" t="s">
        <v>656</v>
      </c>
      <c r="K208" s="90" t="s">
        <v>657</v>
      </c>
      <c r="L208" s="90" t="s">
        <v>658</v>
      </c>
      <c r="M208" s="90" t="s">
        <v>659</v>
      </c>
      <c r="N208" s="90">
        <f t="shared" si="19"/>
        <v>206</v>
      </c>
    </row>
    <row r="209" spans="1:14" x14ac:dyDescent="0.15">
      <c r="A209" s="90">
        <v>207</v>
      </c>
      <c r="B209" s="95" t="s">
        <v>1408</v>
      </c>
      <c r="C209" s="95" t="s">
        <v>1428</v>
      </c>
      <c r="D209" s="95" t="s">
        <v>1413</v>
      </c>
      <c r="E209" s="90" t="str">
        <f t="shared" si="17"/>
        <v>県立定通多東播</v>
      </c>
      <c r="F209" s="90">
        <f>COUNTIF($E$3:E209,E209)</f>
        <v>1</v>
      </c>
      <c r="G209" s="90" t="str">
        <f t="shared" si="18"/>
        <v>県立定通多東播1</v>
      </c>
      <c r="H209" s="90" t="s">
        <v>838</v>
      </c>
      <c r="I209" s="90" t="s">
        <v>839</v>
      </c>
      <c r="J209" s="90" t="s">
        <v>340</v>
      </c>
      <c r="K209" s="90" t="s">
        <v>341</v>
      </c>
      <c r="L209" s="90" t="s">
        <v>840</v>
      </c>
      <c r="M209" s="90" t="s">
        <v>841</v>
      </c>
      <c r="N209" s="90">
        <f t="shared" si="19"/>
        <v>207</v>
      </c>
    </row>
    <row r="210" spans="1:14" x14ac:dyDescent="0.15">
      <c r="A210" s="90">
        <v>208</v>
      </c>
      <c r="B210" s="95" t="s">
        <v>1408</v>
      </c>
      <c r="C210" s="95" t="s">
        <v>1428</v>
      </c>
      <c r="D210" s="95" t="s">
        <v>1413</v>
      </c>
      <c r="E210" s="90" t="str">
        <f t="shared" si="17"/>
        <v>県立定通多東播</v>
      </c>
      <c r="F210" s="90">
        <f>COUNTIF($E$3:E210,E210)</f>
        <v>2</v>
      </c>
      <c r="G210" s="90" t="str">
        <f t="shared" si="18"/>
        <v>県立定通多東播2</v>
      </c>
      <c r="H210" s="90" t="s">
        <v>1487</v>
      </c>
      <c r="I210" s="90" t="s">
        <v>842</v>
      </c>
      <c r="J210" s="90" t="s">
        <v>370</v>
      </c>
      <c r="K210" s="90" t="s">
        <v>843</v>
      </c>
      <c r="L210" s="90" t="s">
        <v>844</v>
      </c>
      <c r="M210" s="90" t="s">
        <v>373</v>
      </c>
      <c r="N210" s="90">
        <f t="shared" si="19"/>
        <v>208</v>
      </c>
    </row>
    <row r="211" spans="1:14" x14ac:dyDescent="0.15">
      <c r="A211" s="90">
        <v>209</v>
      </c>
      <c r="B211" s="95" t="s">
        <v>1408</v>
      </c>
      <c r="C211" s="95" t="s">
        <v>1428</v>
      </c>
      <c r="D211" s="95" t="s">
        <v>1413</v>
      </c>
      <c r="E211" s="90" t="str">
        <f t="shared" si="17"/>
        <v>県立定通多東播</v>
      </c>
      <c r="F211" s="90">
        <f>COUNTIF($E$3:E211,E211)</f>
        <v>3</v>
      </c>
      <c r="G211" s="90" t="str">
        <f t="shared" si="18"/>
        <v>県立定通多東播3</v>
      </c>
      <c r="H211" s="90" t="s">
        <v>845</v>
      </c>
      <c r="I211" s="90" t="s">
        <v>846</v>
      </c>
      <c r="J211" s="90" t="s">
        <v>847</v>
      </c>
      <c r="K211" s="90" t="s">
        <v>848</v>
      </c>
      <c r="L211" s="90" t="s">
        <v>849</v>
      </c>
      <c r="M211" s="90" t="s">
        <v>850</v>
      </c>
      <c r="N211" s="90">
        <f t="shared" si="19"/>
        <v>209</v>
      </c>
    </row>
    <row r="212" spans="1:14" x14ac:dyDescent="0.15">
      <c r="A212" s="90">
        <v>210</v>
      </c>
      <c r="B212" s="95" t="s">
        <v>1408</v>
      </c>
      <c r="C212" s="95" t="s">
        <v>1428</v>
      </c>
      <c r="D212" s="95" t="s">
        <v>1413</v>
      </c>
      <c r="E212" s="90" t="str">
        <f t="shared" si="17"/>
        <v>県立定通多東播</v>
      </c>
      <c r="F212" s="90">
        <f>COUNTIF($E$3:E212,E212)</f>
        <v>4</v>
      </c>
      <c r="G212" s="90" t="str">
        <f t="shared" si="18"/>
        <v>県立定通多東播4</v>
      </c>
      <c r="H212" s="90" t="s">
        <v>1488</v>
      </c>
      <c r="I212" s="90" t="s">
        <v>851</v>
      </c>
      <c r="J212" s="90" t="s">
        <v>447</v>
      </c>
      <c r="K212" s="90" t="s">
        <v>852</v>
      </c>
      <c r="L212" s="90" t="s">
        <v>449</v>
      </c>
      <c r="M212" s="90" t="s">
        <v>450</v>
      </c>
      <c r="N212" s="90">
        <f t="shared" si="19"/>
        <v>210</v>
      </c>
    </row>
    <row r="213" spans="1:14" x14ac:dyDescent="0.15">
      <c r="A213" s="90">
        <v>211</v>
      </c>
      <c r="B213" s="95" t="s">
        <v>1408</v>
      </c>
      <c r="C213" s="95" t="s">
        <v>1428</v>
      </c>
      <c r="D213" s="95" t="s">
        <v>1413</v>
      </c>
      <c r="E213" s="90" t="str">
        <f t="shared" si="17"/>
        <v>県立定通多東播</v>
      </c>
      <c r="F213" s="90">
        <f>COUNTIF($E$3:E213,E213)</f>
        <v>5</v>
      </c>
      <c r="G213" s="90" t="str">
        <f t="shared" si="18"/>
        <v>県立定通多東播5</v>
      </c>
      <c r="H213" s="90" t="s">
        <v>1489</v>
      </c>
      <c r="I213" s="90" t="s">
        <v>853</v>
      </c>
      <c r="J213" s="90" t="s">
        <v>459</v>
      </c>
      <c r="K213" s="90" t="s">
        <v>460</v>
      </c>
      <c r="L213" s="90" t="s">
        <v>461</v>
      </c>
      <c r="M213" s="90" t="s">
        <v>462</v>
      </c>
      <c r="N213" s="90">
        <f t="shared" si="19"/>
        <v>211</v>
      </c>
    </row>
    <row r="214" spans="1:14" x14ac:dyDescent="0.15">
      <c r="A214" s="90">
        <v>212</v>
      </c>
      <c r="B214" s="95" t="s">
        <v>1408</v>
      </c>
      <c r="C214" s="95" t="s">
        <v>1428</v>
      </c>
      <c r="D214" s="95" t="s">
        <v>1414</v>
      </c>
      <c r="E214" s="90" t="str">
        <f t="shared" si="17"/>
        <v>県立定通多西播</v>
      </c>
      <c r="F214" s="90">
        <f>COUNTIF($E$3:E214,E214)</f>
        <v>1</v>
      </c>
      <c r="G214" s="90" t="str">
        <f t="shared" si="18"/>
        <v>県立定通多西播1</v>
      </c>
      <c r="H214" s="90" t="s">
        <v>854</v>
      </c>
      <c r="I214" s="90" t="s">
        <v>855</v>
      </c>
      <c r="J214" s="90" t="s">
        <v>513</v>
      </c>
      <c r="K214" s="90" t="s">
        <v>514</v>
      </c>
      <c r="L214" s="90" t="s">
        <v>856</v>
      </c>
      <c r="M214" s="90" t="s">
        <v>857</v>
      </c>
      <c r="N214" s="90">
        <f t="shared" si="19"/>
        <v>212</v>
      </c>
    </row>
    <row r="215" spans="1:14" x14ac:dyDescent="0.15">
      <c r="A215" s="90">
        <v>213</v>
      </c>
      <c r="B215" s="95" t="s">
        <v>1408</v>
      </c>
      <c r="C215" s="95" t="s">
        <v>1428</v>
      </c>
      <c r="D215" s="95" t="s">
        <v>1414</v>
      </c>
      <c r="E215" s="90" t="str">
        <f t="shared" si="17"/>
        <v>県立定通多西播</v>
      </c>
      <c r="F215" s="90">
        <f>COUNTIF($E$3:E215,E215)</f>
        <v>2</v>
      </c>
      <c r="G215" s="90" t="str">
        <f t="shared" si="18"/>
        <v>県立定通多西播2</v>
      </c>
      <c r="H215" s="90" t="s">
        <v>1491</v>
      </c>
      <c r="I215" s="90" t="s">
        <v>858</v>
      </c>
      <c r="J215" s="90" t="s">
        <v>536</v>
      </c>
      <c r="K215" s="90" t="s">
        <v>859</v>
      </c>
      <c r="L215" s="90" t="s">
        <v>538</v>
      </c>
      <c r="M215" s="90" t="s">
        <v>1529</v>
      </c>
      <c r="N215" s="90">
        <f t="shared" si="19"/>
        <v>213</v>
      </c>
    </row>
    <row r="216" spans="1:14" x14ac:dyDescent="0.15">
      <c r="A216" s="90">
        <v>214</v>
      </c>
      <c r="B216" s="95" t="s">
        <v>1408</v>
      </c>
      <c r="C216" s="95" t="s">
        <v>1428</v>
      </c>
      <c r="D216" s="95" t="s">
        <v>1414</v>
      </c>
      <c r="E216" s="90" t="str">
        <f t="shared" si="17"/>
        <v>県立定通多西播</v>
      </c>
      <c r="F216" s="90">
        <f>COUNTIF($E$3:E216,E216)</f>
        <v>3</v>
      </c>
      <c r="G216" s="90" t="str">
        <f t="shared" si="18"/>
        <v>県立定通多西播3</v>
      </c>
      <c r="H216" s="90" t="s">
        <v>1492</v>
      </c>
      <c r="I216" s="90" t="s">
        <v>860</v>
      </c>
      <c r="J216" s="90" t="s">
        <v>566</v>
      </c>
      <c r="K216" s="90" t="s">
        <v>567</v>
      </c>
      <c r="L216" s="90" t="s">
        <v>568</v>
      </c>
      <c r="M216" s="90" t="s">
        <v>569</v>
      </c>
      <c r="N216" s="90">
        <f t="shared" si="19"/>
        <v>214</v>
      </c>
    </row>
    <row r="217" spans="1:14" x14ac:dyDescent="0.15">
      <c r="A217" s="90">
        <v>215</v>
      </c>
      <c r="B217" s="95" t="s">
        <v>1408</v>
      </c>
      <c r="C217" s="95" t="s">
        <v>1428</v>
      </c>
      <c r="D217" s="95" t="s">
        <v>1414</v>
      </c>
      <c r="E217" s="90" t="str">
        <f t="shared" si="17"/>
        <v>県立定通多西播</v>
      </c>
      <c r="F217" s="90">
        <f>COUNTIF($E$3:E217,E217)</f>
        <v>4</v>
      </c>
      <c r="G217" s="90" t="str">
        <f t="shared" si="18"/>
        <v>県立定通多西播4</v>
      </c>
      <c r="H217" s="90" t="s">
        <v>1493</v>
      </c>
      <c r="I217" s="90" t="s">
        <v>861</v>
      </c>
      <c r="J217" s="90" t="s">
        <v>572</v>
      </c>
      <c r="K217" s="90" t="s">
        <v>573</v>
      </c>
      <c r="L217" s="90" t="s">
        <v>574</v>
      </c>
      <c r="M217" s="90" t="s">
        <v>575</v>
      </c>
      <c r="N217" s="90">
        <f t="shared" si="19"/>
        <v>215</v>
      </c>
    </row>
    <row r="218" spans="1:14" x14ac:dyDescent="0.15">
      <c r="A218" s="90">
        <v>216</v>
      </c>
      <c r="B218" s="95" t="s">
        <v>1408</v>
      </c>
      <c r="C218" s="95" t="s">
        <v>1428</v>
      </c>
      <c r="D218" s="95" t="s">
        <v>1414</v>
      </c>
      <c r="E218" s="90" t="str">
        <f t="shared" si="17"/>
        <v>県立定通多西播</v>
      </c>
      <c r="F218" s="90">
        <f>COUNTIF($E$3:E218,E218)</f>
        <v>5</v>
      </c>
      <c r="G218" s="90" t="str">
        <f t="shared" si="18"/>
        <v>県立定通多西播5</v>
      </c>
      <c r="H218" s="90" t="s">
        <v>1494</v>
      </c>
      <c r="I218" s="90" t="s">
        <v>862</v>
      </c>
      <c r="J218" s="90" t="s">
        <v>584</v>
      </c>
      <c r="K218" s="90" t="s">
        <v>863</v>
      </c>
      <c r="L218" s="90" t="s">
        <v>864</v>
      </c>
      <c r="M218" s="90" t="s">
        <v>587</v>
      </c>
      <c r="N218" s="90">
        <f t="shared" si="19"/>
        <v>216</v>
      </c>
    </row>
    <row r="219" spans="1:14" x14ac:dyDescent="0.15">
      <c r="A219" s="90">
        <v>217</v>
      </c>
      <c r="B219" s="95" t="s">
        <v>1408</v>
      </c>
      <c r="C219" s="95" t="s">
        <v>1428</v>
      </c>
      <c r="D219" s="95" t="s">
        <v>1416</v>
      </c>
      <c r="E219" s="90" t="str">
        <f t="shared" si="17"/>
        <v>県立定通多但馬</v>
      </c>
      <c r="F219" s="90">
        <f>COUNTIF($E$3:E219,E219)</f>
        <v>1</v>
      </c>
      <c r="G219" s="90" t="str">
        <f t="shared" si="18"/>
        <v>県立定通多但馬1</v>
      </c>
      <c r="H219" s="90" t="s">
        <v>1495</v>
      </c>
      <c r="I219" s="90" t="s">
        <v>865</v>
      </c>
      <c r="J219" s="90" t="s">
        <v>716</v>
      </c>
      <c r="K219" s="90" t="s">
        <v>866</v>
      </c>
      <c r="L219" s="90" t="s">
        <v>718</v>
      </c>
      <c r="N219" s="90">
        <f t="shared" si="19"/>
        <v>217</v>
      </c>
    </row>
    <row r="220" spans="1:14" x14ac:dyDescent="0.15">
      <c r="A220" s="90">
        <v>218</v>
      </c>
      <c r="B220" s="95" t="s">
        <v>1408</v>
      </c>
      <c r="C220" s="95" t="s">
        <v>1428</v>
      </c>
      <c r="D220" s="95" t="s">
        <v>1417</v>
      </c>
      <c r="E220" s="90" t="str">
        <f t="shared" si="17"/>
        <v>県立定通多淡路</v>
      </c>
      <c r="F220" s="90">
        <f>COUNTIF($E$3:E220,E220)</f>
        <v>1</v>
      </c>
      <c r="G220" s="90" t="str">
        <f t="shared" si="18"/>
        <v>県立定通多淡路1</v>
      </c>
      <c r="H220" s="90" t="s">
        <v>1496</v>
      </c>
      <c r="I220" s="90" t="s">
        <v>867</v>
      </c>
      <c r="J220" s="90" t="s">
        <v>782</v>
      </c>
      <c r="K220" s="90" t="s">
        <v>783</v>
      </c>
      <c r="L220" s="90" t="s">
        <v>784</v>
      </c>
      <c r="M220" s="90" t="s">
        <v>785</v>
      </c>
      <c r="N220" s="90">
        <f t="shared" si="19"/>
        <v>218</v>
      </c>
    </row>
    <row r="221" spans="1:14" x14ac:dyDescent="0.15">
      <c r="A221" s="90">
        <v>219</v>
      </c>
      <c r="B221" s="95" t="s">
        <v>1408</v>
      </c>
      <c r="C221" s="95" t="s">
        <v>1428</v>
      </c>
      <c r="D221" s="95" t="s">
        <v>1406</v>
      </c>
      <c r="E221" s="90" t="str">
        <f t="shared" si="17"/>
        <v>県立定通多神戸</v>
      </c>
      <c r="F221" s="90">
        <f>COUNTIF($E$3:E221,E221)</f>
        <v>4</v>
      </c>
      <c r="G221" s="90" t="str">
        <f t="shared" si="18"/>
        <v>県立定通多神戸4</v>
      </c>
      <c r="H221" s="90" t="s">
        <v>868</v>
      </c>
      <c r="I221" s="90" t="s">
        <v>869</v>
      </c>
      <c r="J221" s="90" t="s">
        <v>118</v>
      </c>
      <c r="K221" s="90" t="s">
        <v>119</v>
      </c>
      <c r="L221" s="90" t="s">
        <v>870</v>
      </c>
      <c r="M221" s="90" t="s">
        <v>871</v>
      </c>
      <c r="N221" s="90">
        <f t="shared" si="19"/>
        <v>219</v>
      </c>
    </row>
    <row r="222" spans="1:14" x14ac:dyDescent="0.15">
      <c r="A222" s="90">
        <v>220</v>
      </c>
      <c r="B222" s="95" t="s">
        <v>1408</v>
      </c>
      <c r="C222" s="95" t="s">
        <v>1428</v>
      </c>
      <c r="D222" s="95" t="s">
        <v>1414</v>
      </c>
      <c r="E222" s="90" t="str">
        <f t="shared" si="17"/>
        <v>県立定通多西播</v>
      </c>
      <c r="F222" s="90">
        <f>COUNTIF($E$3:E222,E222)</f>
        <v>6</v>
      </c>
      <c r="G222" s="90" t="str">
        <f t="shared" si="18"/>
        <v>県立定通多西播6</v>
      </c>
      <c r="H222" s="90" t="s">
        <v>1497</v>
      </c>
      <c r="I222" s="90" t="s">
        <v>872</v>
      </c>
      <c r="J222" s="90" t="s">
        <v>554</v>
      </c>
      <c r="K222" s="90" t="s">
        <v>555</v>
      </c>
      <c r="L222" s="90" t="s">
        <v>556</v>
      </c>
      <c r="N222" s="90">
        <f t="shared" si="19"/>
        <v>220</v>
      </c>
    </row>
    <row r="223" spans="1:14" x14ac:dyDescent="0.15">
      <c r="A223" s="90">
        <v>221</v>
      </c>
      <c r="B223" s="95" t="s">
        <v>1408</v>
      </c>
      <c r="C223" s="95" t="s">
        <v>1428</v>
      </c>
      <c r="D223" s="95" t="s">
        <v>1412</v>
      </c>
      <c r="E223" s="90" t="str">
        <f t="shared" si="17"/>
        <v>県立定通多阪神</v>
      </c>
      <c r="F223" s="90">
        <f>COUNTIF($E$3:E223,E223)</f>
        <v>4</v>
      </c>
      <c r="G223" s="90" t="str">
        <f t="shared" si="18"/>
        <v>県立定通多阪神4</v>
      </c>
      <c r="H223" s="90" t="s">
        <v>873</v>
      </c>
      <c r="I223" s="90" t="s">
        <v>874</v>
      </c>
      <c r="J223" s="90" t="s">
        <v>875</v>
      </c>
      <c r="K223" s="90" t="s">
        <v>876</v>
      </c>
      <c r="L223" s="90" t="s">
        <v>877</v>
      </c>
      <c r="M223" s="90" t="s">
        <v>878</v>
      </c>
      <c r="N223" s="90">
        <f t="shared" si="19"/>
        <v>221</v>
      </c>
    </row>
    <row r="224" spans="1:14" x14ac:dyDescent="0.15">
      <c r="A224" s="90">
        <v>222</v>
      </c>
      <c r="B224" s="95" t="s">
        <v>1409</v>
      </c>
      <c r="C224" s="95" t="s">
        <v>1428</v>
      </c>
      <c r="D224" s="95" t="s">
        <v>1394</v>
      </c>
      <c r="E224" s="90" t="str">
        <f t="shared" si="17"/>
        <v>市立定通多神戸市</v>
      </c>
      <c r="F224" s="90">
        <f>COUNTIF($E$3:E224,E224)</f>
        <v>1</v>
      </c>
      <c r="G224" s="90" t="str">
        <f t="shared" si="18"/>
        <v>市立定通多神戸市1</v>
      </c>
      <c r="H224" s="90" t="s">
        <v>1485</v>
      </c>
      <c r="I224" s="90" t="s">
        <v>955</v>
      </c>
      <c r="J224" s="90" t="s">
        <v>956</v>
      </c>
      <c r="K224" s="90" t="s">
        <v>957</v>
      </c>
      <c r="L224" s="90" t="s">
        <v>958</v>
      </c>
      <c r="M224" s="90" t="s">
        <v>1549</v>
      </c>
      <c r="N224" s="90">
        <f t="shared" si="19"/>
        <v>222</v>
      </c>
    </row>
    <row r="225" spans="1:14" x14ac:dyDescent="0.15">
      <c r="A225" s="90">
        <v>223</v>
      </c>
      <c r="B225" s="95" t="s">
        <v>1409</v>
      </c>
      <c r="C225" s="95" t="s">
        <v>1428</v>
      </c>
      <c r="D225" s="95" t="s">
        <v>1394</v>
      </c>
      <c r="E225" s="90" t="str">
        <f t="shared" si="17"/>
        <v>市立定通多神戸市</v>
      </c>
      <c r="F225" s="90">
        <f>COUNTIF($E$3:E225,E225)</f>
        <v>2</v>
      </c>
      <c r="G225" s="90" t="str">
        <f t="shared" si="18"/>
        <v>市立定通多神戸市2</v>
      </c>
      <c r="H225" s="90" t="s">
        <v>1484</v>
      </c>
      <c r="I225" s="90" t="s">
        <v>959</v>
      </c>
      <c r="J225" s="90" t="s">
        <v>960</v>
      </c>
      <c r="K225" s="90" t="s">
        <v>961</v>
      </c>
      <c r="L225" s="90" t="s">
        <v>962</v>
      </c>
      <c r="M225" s="90" t="s">
        <v>1530</v>
      </c>
      <c r="N225" s="90">
        <f t="shared" si="19"/>
        <v>223</v>
      </c>
    </row>
    <row r="226" spans="1:14" x14ac:dyDescent="0.15">
      <c r="A226" s="90">
        <v>224</v>
      </c>
      <c r="B226" s="95" t="s">
        <v>1409</v>
      </c>
      <c r="C226" s="95" t="s">
        <v>1428</v>
      </c>
      <c r="D226" s="95" t="s">
        <v>1394</v>
      </c>
      <c r="E226" s="90" t="str">
        <f t="shared" si="17"/>
        <v>市立定通多神戸市</v>
      </c>
      <c r="F226" s="90">
        <f>COUNTIF($E$3:E226,E226)</f>
        <v>3</v>
      </c>
      <c r="G226" s="90" t="str">
        <f t="shared" si="18"/>
        <v>市立定通多神戸市3</v>
      </c>
      <c r="H226" s="90" t="s">
        <v>1483</v>
      </c>
      <c r="I226" s="90" t="s">
        <v>963</v>
      </c>
      <c r="J226" s="90" t="s">
        <v>897</v>
      </c>
      <c r="K226" s="90" t="s">
        <v>898</v>
      </c>
      <c r="L226" s="90" t="s">
        <v>964</v>
      </c>
      <c r="M226" s="90" t="s">
        <v>1550</v>
      </c>
      <c r="N226" s="90">
        <f t="shared" si="19"/>
        <v>224</v>
      </c>
    </row>
    <row r="227" spans="1:14" x14ac:dyDescent="0.15">
      <c r="A227" s="90">
        <v>225</v>
      </c>
      <c r="B227" s="95" t="s">
        <v>1409</v>
      </c>
      <c r="C227" s="95" t="s">
        <v>1428</v>
      </c>
      <c r="D227" s="95" t="s">
        <v>1395</v>
      </c>
      <c r="E227" s="90" t="str">
        <f t="shared" si="17"/>
        <v>市立定通多尼崎市</v>
      </c>
      <c r="F227" s="90">
        <f>COUNTIF($E$3:E227,E227)</f>
        <v>1</v>
      </c>
      <c r="G227" s="90" t="str">
        <f t="shared" si="18"/>
        <v>市立定通多尼崎市1</v>
      </c>
      <c r="H227" s="90" t="s">
        <v>1498</v>
      </c>
      <c r="I227" s="90" t="s">
        <v>965</v>
      </c>
      <c r="J227" s="90" t="s">
        <v>966</v>
      </c>
      <c r="K227" s="90" t="s">
        <v>967</v>
      </c>
      <c r="L227" s="90" t="s">
        <v>968</v>
      </c>
      <c r="M227" s="90" t="s">
        <v>1551</v>
      </c>
      <c r="N227" s="90">
        <f t="shared" si="19"/>
        <v>225</v>
      </c>
    </row>
    <row r="228" spans="1:14" x14ac:dyDescent="0.15">
      <c r="A228" s="90">
        <v>226</v>
      </c>
      <c r="B228" s="95" t="s">
        <v>1393</v>
      </c>
      <c r="C228" s="95" t="s">
        <v>1447</v>
      </c>
      <c r="D228" s="95" t="s">
        <v>1406</v>
      </c>
      <c r="E228" s="90" t="str">
        <f t="shared" si="17"/>
        <v>私学広域通神戸</v>
      </c>
      <c r="F228" s="90">
        <f>COUNTIF($E$3:E228,E228)</f>
        <v>1</v>
      </c>
      <c r="G228" s="90" t="str">
        <f>E228&amp;F228</f>
        <v>私学広域通神戸1</v>
      </c>
      <c r="H228" s="90" t="s">
        <v>1308</v>
      </c>
      <c r="I228" s="90" t="s">
        <v>1309</v>
      </c>
      <c r="J228" s="90" t="s">
        <v>1310</v>
      </c>
      <c r="K228" s="90" t="s">
        <v>1311</v>
      </c>
      <c r="L228" s="90" t="s">
        <v>1312</v>
      </c>
      <c r="N228" s="90">
        <f t="shared" si="19"/>
        <v>226</v>
      </c>
    </row>
    <row r="229" spans="1:14" x14ac:dyDescent="0.15">
      <c r="A229" s="90">
        <v>227</v>
      </c>
      <c r="B229" s="95" t="s">
        <v>1393</v>
      </c>
      <c r="C229" s="95" t="s">
        <v>1447</v>
      </c>
      <c r="D229" s="95" t="s">
        <v>1412</v>
      </c>
      <c r="E229" s="90" t="str">
        <f t="shared" si="17"/>
        <v>私学広域通阪神</v>
      </c>
      <c r="F229" s="90">
        <f>COUNTIF($E$3:E229,E229)</f>
        <v>1</v>
      </c>
      <c r="G229" s="90" t="str">
        <f>E229&amp;F229</f>
        <v>私学広域通阪神1</v>
      </c>
      <c r="H229" s="90" t="s">
        <v>1566</v>
      </c>
      <c r="I229" s="90" t="s">
        <v>1322</v>
      </c>
      <c r="J229" s="90" t="s">
        <v>1323</v>
      </c>
      <c r="K229" s="90" t="s">
        <v>1324</v>
      </c>
      <c r="L229" s="90" t="s">
        <v>1552</v>
      </c>
      <c r="M229" s="90" t="s">
        <v>1553</v>
      </c>
      <c r="N229" s="90">
        <f t="shared" si="19"/>
        <v>227</v>
      </c>
    </row>
    <row r="230" spans="1:14" x14ac:dyDescent="0.15">
      <c r="A230" s="90">
        <v>228</v>
      </c>
      <c r="B230" s="95" t="s">
        <v>1393</v>
      </c>
      <c r="C230" s="95" t="s">
        <v>1447</v>
      </c>
      <c r="D230" s="95" t="s">
        <v>1412</v>
      </c>
      <c r="E230" s="90" t="str">
        <f t="shared" si="17"/>
        <v>私学広域通阪神</v>
      </c>
      <c r="F230" s="90">
        <f>COUNTIF($E$3:E230,E230)</f>
        <v>2</v>
      </c>
      <c r="G230" s="90" t="str">
        <f>E230&amp;F230</f>
        <v>私学広域通阪神2</v>
      </c>
      <c r="H230" s="90" t="s">
        <v>1325</v>
      </c>
      <c r="I230" s="90" t="s">
        <v>1326</v>
      </c>
      <c r="J230" s="90" t="s">
        <v>1327</v>
      </c>
      <c r="K230" s="90" t="s">
        <v>1328</v>
      </c>
      <c r="L230" s="90" t="s">
        <v>1329</v>
      </c>
      <c r="M230" s="90" t="s">
        <v>1531</v>
      </c>
      <c r="N230" s="90">
        <f t="shared" si="19"/>
        <v>228</v>
      </c>
    </row>
    <row r="231" spans="1:14" x14ac:dyDescent="0.15">
      <c r="A231" s="90">
        <v>229</v>
      </c>
      <c r="B231" s="95" t="s">
        <v>1393</v>
      </c>
      <c r="C231" s="95" t="s">
        <v>1447</v>
      </c>
      <c r="D231" s="95" t="s">
        <v>1414</v>
      </c>
      <c r="E231" s="90" t="str">
        <f t="shared" si="17"/>
        <v>私学広域通西播</v>
      </c>
      <c r="F231" s="90">
        <f>COUNTIF($E$3:E231,E231)</f>
        <v>1</v>
      </c>
      <c r="G231" s="90" t="str">
        <f>E231&amp;F231</f>
        <v>私学広域通西播1</v>
      </c>
      <c r="H231" s="90" t="s">
        <v>1318</v>
      </c>
      <c r="I231" s="90" t="s">
        <v>1319</v>
      </c>
      <c r="J231" s="90" t="s">
        <v>1320</v>
      </c>
      <c r="K231" s="90" t="s">
        <v>1321</v>
      </c>
      <c r="L231" s="90" t="s">
        <v>1554</v>
      </c>
      <c r="M231" s="90" t="s">
        <v>1532</v>
      </c>
      <c r="N231" s="90">
        <f t="shared" si="19"/>
        <v>229</v>
      </c>
    </row>
    <row r="232" spans="1:14" x14ac:dyDescent="0.15">
      <c r="A232" s="90">
        <v>230</v>
      </c>
      <c r="B232" s="95" t="s">
        <v>1393</v>
      </c>
      <c r="C232" s="95" t="s">
        <v>1447</v>
      </c>
      <c r="D232" s="95" t="s">
        <v>1416</v>
      </c>
      <c r="E232" s="90" t="str">
        <f t="shared" si="17"/>
        <v>私学広域通但馬</v>
      </c>
      <c r="F232" s="90">
        <f>COUNTIF($E$3:E232,E232)</f>
        <v>1</v>
      </c>
      <c r="G232" s="90" t="str">
        <f t="shared" ref="G232:G239" si="20">E232&amp;F232</f>
        <v>私学広域通但馬1</v>
      </c>
      <c r="H232" s="90" t="s">
        <v>1330</v>
      </c>
      <c r="I232" s="90" t="s">
        <v>1331</v>
      </c>
      <c r="J232" s="90" t="s">
        <v>1332</v>
      </c>
      <c r="K232" s="90" t="s">
        <v>1333</v>
      </c>
      <c r="L232" s="90" t="s">
        <v>1334</v>
      </c>
      <c r="M232" s="90" t="s">
        <v>1533</v>
      </c>
      <c r="N232" s="90">
        <f t="shared" si="19"/>
        <v>230</v>
      </c>
    </row>
    <row r="233" spans="1:14" x14ac:dyDescent="0.15">
      <c r="A233" s="90">
        <v>231</v>
      </c>
      <c r="B233" s="95" t="s">
        <v>1393</v>
      </c>
      <c r="C233" s="95" t="s">
        <v>1447</v>
      </c>
      <c r="D233" s="95" t="s">
        <v>1412</v>
      </c>
      <c r="E233" s="90" t="str">
        <f t="shared" si="17"/>
        <v>私学広域通阪神</v>
      </c>
      <c r="F233" s="90">
        <f>COUNTIF($E$3:E233,E233)</f>
        <v>3</v>
      </c>
      <c r="G233" s="90" t="str">
        <f t="shared" si="20"/>
        <v>私学広域通阪神3</v>
      </c>
      <c r="H233" s="90" t="s">
        <v>1313</v>
      </c>
      <c r="I233" s="90" t="s">
        <v>1314</v>
      </c>
      <c r="J233" s="90" t="s">
        <v>1315</v>
      </c>
      <c r="K233" s="90" t="s">
        <v>1316</v>
      </c>
      <c r="L233" s="90" t="s">
        <v>1317</v>
      </c>
      <c r="M233" s="90" t="s">
        <v>1534</v>
      </c>
      <c r="N233" s="90">
        <f t="shared" si="19"/>
        <v>231</v>
      </c>
    </row>
    <row r="234" spans="1:14" x14ac:dyDescent="0.15">
      <c r="A234" s="90">
        <v>232</v>
      </c>
      <c r="B234" s="95" t="s">
        <v>1393</v>
      </c>
      <c r="C234" s="95" t="s">
        <v>1447</v>
      </c>
      <c r="D234" s="95" t="s">
        <v>1417</v>
      </c>
      <c r="E234" s="90" t="str">
        <f t="shared" si="17"/>
        <v>私学広域通淡路</v>
      </c>
      <c r="F234" s="90">
        <f>COUNTIF($E$3:E234,E234)</f>
        <v>1</v>
      </c>
      <c r="G234" s="90" t="str">
        <f t="shared" si="20"/>
        <v>私学広域通淡路1</v>
      </c>
      <c r="H234" s="90" t="s">
        <v>1346</v>
      </c>
      <c r="I234" s="90" t="s">
        <v>1347</v>
      </c>
      <c r="J234" s="90" t="s">
        <v>1348</v>
      </c>
      <c r="K234" s="90" t="s">
        <v>1349</v>
      </c>
      <c r="L234" s="90" t="s">
        <v>1350</v>
      </c>
      <c r="M234" s="90" t="s">
        <v>1535</v>
      </c>
      <c r="N234" s="90">
        <f t="shared" si="19"/>
        <v>232</v>
      </c>
    </row>
    <row r="235" spans="1:14" x14ac:dyDescent="0.15">
      <c r="A235" s="90">
        <v>233</v>
      </c>
      <c r="B235" s="95" t="s">
        <v>1393</v>
      </c>
      <c r="C235" s="95" t="s">
        <v>1447</v>
      </c>
      <c r="D235" s="95" t="s">
        <v>1412</v>
      </c>
      <c r="E235" s="90" t="str">
        <f t="shared" si="17"/>
        <v>私学広域通阪神</v>
      </c>
      <c r="F235" s="90">
        <f>COUNTIF($E$3:E235,E235)</f>
        <v>4</v>
      </c>
      <c r="G235" s="90" t="str">
        <f t="shared" si="20"/>
        <v>私学広域通阪神4</v>
      </c>
      <c r="H235" s="90" t="s">
        <v>1499</v>
      </c>
      <c r="I235" s="90" t="s">
        <v>1501</v>
      </c>
      <c r="N235" s="90">
        <f t="shared" si="19"/>
        <v>233</v>
      </c>
    </row>
    <row r="236" spans="1:14" x14ac:dyDescent="0.15">
      <c r="A236" s="90">
        <v>234</v>
      </c>
      <c r="B236" s="95" t="s">
        <v>1393</v>
      </c>
      <c r="C236" s="95" t="s">
        <v>1447</v>
      </c>
      <c r="D236" s="95" t="s">
        <v>1412</v>
      </c>
      <c r="E236" s="90" t="str">
        <f t="shared" si="17"/>
        <v>私学広域通阪神</v>
      </c>
      <c r="F236" s="90">
        <f>COUNTIF($E$3:E236,E236)</f>
        <v>5</v>
      </c>
      <c r="G236" s="90" t="str">
        <f t="shared" si="20"/>
        <v>私学広域通阪神5</v>
      </c>
      <c r="H236" s="90" t="s">
        <v>1500</v>
      </c>
      <c r="I236" s="90" t="s">
        <v>1502</v>
      </c>
      <c r="N236" s="90">
        <f t="shared" si="19"/>
        <v>234</v>
      </c>
    </row>
    <row r="237" spans="1:14" x14ac:dyDescent="0.15">
      <c r="A237" s="90">
        <v>235</v>
      </c>
      <c r="B237" s="95" t="s">
        <v>1393</v>
      </c>
      <c r="C237" s="95" t="s">
        <v>1447</v>
      </c>
      <c r="D237" s="95" t="s">
        <v>1414</v>
      </c>
      <c r="E237" s="90" t="str">
        <f t="shared" si="17"/>
        <v>私学広域通西播</v>
      </c>
      <c r="F237" s="90">
        <f>COUNTIF($E$3:E237,E237)</f>
        <v>2</v>
      </c>
      <c r="G237" s="90" t="str">
        <f t="shared" si="20"/>
        <v>私学広域通西播2</v>
      </c>
      <c r="H237" s="90" t="s">
        <v>1335</v>
      </c>
      <c r="I237" s="90" t="s">
        <v>1336</v>
      </c>
      <c r="J237" s="90" t="s">
        <v>1337</v>
      </c>
      <c r="K237" s="90" t="s">
        <v>1338</v>
      </c>
      <c r="L237" s="90" t="s">
        <v>1339</v>
      </c>
      <c r="M237" s="90" t="s">
        <v>1340</v>
      </c>
      <c r="N237" s="90">
        <f t="shared" si="19"/>
        <v>235</v>
      </c>
    </row>
    <row r="238" spans="1:14" x14ac:dyDescent="0.15">
      <c r="A238" s="90">
        <v>236</v>
      </c>
      <c r="B238" s="95" t="s">
        <v>1393</v>
      </c>
      <c r="C238" s="95" t="s">
        <v>1447</v>
      </c>
      <c r="D238" s="95" t="s">
        <v>1406</v>
      </c>
      <c r="E238" s="90" t="str">
        <f t="shared" si="17"/>
        <v>私学広域通神戸</v>
      </c>
      <c r="F238" s="90">
        <f>COUNTIF($E$3:E238,E238)</f>
        <v>2</v>
      </c>
      <c r="G238" s="90" t="str">
        <f t="shared" si="20"/>
        <v>私学広域通神戸2</v>
      </c>
      <c r="H238" s="90" t="s">
        <v>1503</v>
      </c>
      <c r="I238" s="90" t="s">
        <v>1557</v>
      </c>
      <c r="J238" s="90" t="s">
        <v>1560</v>
      </c>
      <c r="K238" s="90" t="s">
        <v>1558</v>
      </c>
      <c r="L238" s="90" t="s">
        <v>1559</v>
      </c>
      <c r="N238" s="90">
        <f t="shared" si="19"/>
        <v>236</v>
      </c>
    </row>
    <row r="239" spans="1:14" x14ac:dyDescent="0.15">
      <c r="A239" s="90">
        <v>237</v>
      </c>
      <c r="B239" s="95" t="s">
        <v>1393</v>
      </c>
      <c r="C239" s="95" t="s">
        <v>1447</v>
      </c>
      <c r="D239" s="95" t="s">
        <v>1414</v>
      </c>
      <c r="E239" s="90" t="str">
        <f t="shared" si="17"/>
        <v>私学広域通西播</v>
      </c>
      <c r="F239" s="90">
        <f>COUNTIF($E$3:E239,E239)</f>
        <v>3</v>
      </c>
      <c r="G239" s="90" t="str">
        <f t="shared" si="20"/>
        <v>私学広域通西播3</v>
      </c>
      <c r="H239" s="90" t="s">
        <v>1504</v>
      </c>
      <c r="I239" s="90" t="s">
        <v>1505</v>
      </c>
      <c r="N239" s="90">
        <f t="shared" si="19"/>
        <v>237</v>
      </c>
    </row>
    <row r="240" spans="1:14" x14ac:dyDescent="0.15">
      <c r="A240" s="90">
        <v>238</v>
      </c>
      <c r="B240" s="95" t="s">
        <v>1393</v>
      </c>
      <c r="C240" s="95" t="s">
        <v>1447</v>
      </c>
      <c r="D240" s="95" t="s">
        <v>1406</v>
      </c>
      <c r="E240" s="90" t="str">
        <f t="shared" si="17"/>
        <v>私学広域通神戸</v>
      </c>
      <c r="F240" s="90">
        <f>COUNTIF($E$3:E240,E240)</f>
        <v>3</v>
      </c>
      <c r="G240" s="90" t="str">
        <f>E240&amp;F240</f>
        <v>私学広域通神戸3</v>
      </c>
      <c r="H240" s="90" t="s">
        <v>1341</v>
      </c>
      <c r="I240" s="90" t="s">
        <v>1342</v>
      </c>
      <c r="J240" s="90" t="s">
        <v>1343</v>
      </c>
      <c r="K240" s="90" t="s">
        <v>1344</v>
      </c>
      <c r="L240" s="90" t="s">
        <v>1345</v>
      </c>
      <c r="M240" s="90" t="s">
        <v>915</v>
      </c>
      <c r="N240" s="90">
        <f t="shared" si="19"/>
        <v>238</v>
      </c>
    </row>
    <row r="241" spans="1:14" x14ac:dyDescent="0.15">
      <c r="A241" s="90">
        <v>239</v>
      </c>
      <c r="B241" s="95" t="s">
        <v>1393</v>
      </c>
      <c r="C241" s="95" t="s">
        <v>1447</v>
      </c>
      <c r="D241" s="95" t="s">
        <v>1412</v>
      </c>
      <c r="E241" s="90" t="str">
        <f t="shared" si="17"/>
        <v>私学広域通阪神</v>
      </c>
      <c r="F241" s="90">
        <f>COUNTIF($E$3:E241,E241)</f>
        <v>6</v>
      </c>
      <c r="G241" s="90" t="str">
        <f>E241&amp;F241</f>
        <v>私学広域通阪神6</v>
      </c>
      <c r="H241" s="90" t="s">
        <v>1555</v>
      </c>
      <c r="I241" s="90" t="s">
        <v>1351</v>
      </c>
      <c r="J241" s="90" t="s">
        <v>1352</v>
      </c>
      <c r="K241" s="90" t="s">
        <v>1353</v>
      </c>
      <c r="L241" s="90" t="s">
        <v>1354</v>
      </c>
      <c r="M241" s="90" t="s">
        <v>1556</v>
      </c>
      <c r="N241" s="90">
        <f t="shared" si="19"/>
        <v>239</v>
      </c>
    </row>
    <row r="242" spans="1:14" x14ac:dyDescent="0.15">
      <c r="A242" s="90">
        <v>240</v>
      </c>
      <c r="B242" s="95" t="s">
        <v>1408</v>
      </c>
      <c r="C242" s="95" t="s">
        <v>1427</v>
      </c>
      <c r="D242" s="95" t="s">
        <v>1406</v>
      </c>
      <c r="E242" s="90" t="str">
        <f t="shared" si="17"/>
        <v>県立特支神戸</v>
      </c>
      <c r="F242" s="90">
        <f>COUNTIF($E$3:E242,E242)</f>
        <v>1</v>
      </c>
      <c r="G242" s="90" t="str">
        <f t="shared" ref="G242:G263" si="21">E242&amp;F242</f>
        <v>県立特支神戸1</v>
      </c>
      <c r="H242" s="90" t="s">
        <v>1506</v>
      </c>
      <c r="I242" s="90" t="s">
        <v>1507</v>
      </c>
      <c r="J242" s="90" t="s">
        <v>991</v>
      </c>
      <c r="K242" s="90" t="s">
        <v>992</v>
      </c>
      <c r="L242" s="90" t="s">
        <v>993</v>
      </c>
      <c r="M242" s="90" t="s">
        <v>994</v>
      </c>
      <c r="N242" s="90">
        <f t="shared" si="19"/>
        <v>240</v>
      </c>
    </row>
    <row r="243" spans="1:14" x14ac:dyDescent="0.15">
      <c r="A243" s="90">
        <v>241</v>
      </c>
      <c r="B243" s="95" t="s">
        <v>1408</v>
      </c>
      <c r="C243" s="95" t="s">
        <v>1427</v>
      </c>
      <c r="D243" s="95" t="s">
        <v>1413</v>
      </c>
      <c r="E243" s="90" t="str">
        <f t="shared" si="17"/>
        <v>県立特支東播</v>
      </c>
      <c r="F243" s="90">
        <f>COUNTIF($E$3:E243,E243)</f>
        <v>1</v>
      </c>
      <c r="G243" s="90" t="str">
        <f t="shared" si="21"/>
        <v>県立特支東播1</v>
      </c>
      <c r="H243" s="90" t="s">
        <v>995</v>
      </c>
      <c r="I243" s="90" t="s">
        <v>996</v>
      </c>
      <c r="J243" s="90" t="s">
        <v>997</v>
      </c>
      <c r="K243" s="90" t="s">
        <v>998</v>
      </c>
      <c r="L243" s="90" t="s">
        <v>999</v>
      </c>
      <c r="M243" s="90" t="s">
        <v>1000</v>
      </c>
      <c r="N243" s="90">
        <f t="shared" si="19"/>
        <v>241</v>
      </c>
    </row>
    <row r="244" spans="1:14" x14ac:dyDescent="0.15">
      <c r="A244" s="90">
        <v>242</v>
      </c>
      <c r="B244" s="95" t="s">
        <v>1408</v>
      </c>
      <c r="C244" s="95" t="s">
        <v>1427</v>
      </c>
      <c r="D244" s="95" t="s">
        <v>1414</v>
      </c>
      <c r="E244" s="90" t="str">
        <f t="shared" si="17"/>
        <v>県立特支西播</v>
      </c>
      <c r="F244" s="90">
        <f>COUNTIF($E$3:E244,E244)</f>
        <v>1</v>
      </c>
      <c r="G244" s="90" t="str">
        <f t="shared" si="21"/>
        <v>県立特支西播1</v>
      </c>
      <c r="H244" s="90" t="s">
        <v>1511</v>
      </c>
      <c r="I244" s="90" t="s">
        <v>1001</v>
      </c>
      <c r="J244" s="90" t="s">
        <v>1002</v>
      </c>
      <c r="K244" s="90" t="s">
        <v>1003</v>
      </c>
      <c r="L244" s="90" t="s">
        <v>1004</v>
      </c>
      <c r="M244" s="90" t="s">
        <v>1005</v>
      </c>
      <c r="N244" s="90">
        <f t="shared" si="19"/>
        <v>242</v>
      </c>
    </row>
    <row r="245" spans="1:14" x14ac:dyDescent="0.15">
      <c r="A245" s="90">
        <v>243</v>
      </c>
      <c r="B245" s="95" t="s">
        <v>1408</v>
      </c>
      <c r="C245" s="95" t="s">
        <v>1427</v>
      </c>
      <c r="D245" s="95" t="s">
        <v>1414</v>
      </c>
      <c r="E245" s="90" t="str">
        <f t="shared" si="17"/>
        <v>県立特支西播</v>
      </c>
      <c r="F245" s="90">
        <f>COUNTIF($E$3:E245,E245)</f>
        <v>2</v>
      </c>
      <c r="G245" s="90" t="str">
        <f t="shared" si="21"/>
        <v>県立特支西播2</v>
      </c>
      <c r="H245" s="90" t="s">
        <v>1006</v>
      </c>
      <c r="I245" s="90" t="s">
        <v>1007</v>
      </c>
      <c r="J245" s="90" t="s">
        <v>513</v>
      </c>
      <c r="K245" s="90" t="s">
        <v>1008</v>
      </c>
      <c r="L245" s="90" t="s">
        <v>1009</v>
      </c>
      <c r="M245" s="90" t="s">
        <v>1010</v>
      </c>
      <c r="N245" s="90">
        <f t="shared" si="19"/>
        <v>243</v>
      </c>
    </row>
    <row r="246" spans="1:14" x14ac:dyDescent="0.15">
      <c r="A246" s="90">
        <v>244</v>
      </c>
      <c r="B246" s="95" t="s">
        <v>1408</v>
      </c>
      <c r="C246" s="95" t="s">
        <v>1427</v>
      </c>
      <c r="D246" s="95" t="s">
        <v>1414</v>
      </c>
      <c r="E246" s="90" t="str">
        <f t="shared" si="17"/>
        <v>県立特支西播</v>
      </c>
      <c r="F246" s="90">
        <f>COUNTIF($E$3:E246,E246)</f>
        <v>3</v>
      </c>
      <c r="G246" s="90" t="str">
        <f t="shared" si="21"/>
        <v>県立特支西播3</v>
      </c>
      <c r="H246" s="90" t="s">
        <v>1512</v>
      </c>
      <c r="I246" s="90" t="s">
        <v>1011</v>
      </c>
      <c r="J246" s="90" t="s">
        <v>1012</v>
      </c>
      <c r="K246" s="90" t="s">
        <v>1013</v>
      </c>
      <c r="L246" s="90" t="s">
        <v>1014</v>
      </c>
      <c r="M246" s="90" t="s">
        <v>1015</v>
      </c>
      <c r="N246" s="90">
        <f t="shared" si="19"/>
        <v>244</v>
      </c>
    </row>
    <row r="247" spans="1:14" x14ac:dyDescent="0.15">
      <c r="A247" s="90">
        <v>245</v>
      </c>
      <c r="B247" s="95" t="s">
        <v>1408</v>
      </c>
      <c r="C247" s="95" t="s">
        <v>1427</v>
      </c>
      <c r="D247" s="95" t="s">
        <v>1416</v>
      </c>
      <c r="E247" s="90" t="str">
        <f t="shared" si="17"/>
        <v>県立特支但馬</v>
      </c>
      <c r="F247" s="90">
        <f>COUNTIF($E$3:E247,E247)</f>
        <v>1</v>
      </c>
      <c r="G247" s="90" t="str">
        <f t="shared" si="21"/>
        <v>県立特支但馬1</v>
      </c>
      <c r="H247" s="90" t="s">
        <v>1513</v>
      </c>
      <c r="I247" s="90" t="s">
        <v>980</v>
      </c>
      <c r="J247" s="90" t="s">
        <v>981</v>
      </c>
      <c r="K247" s="90" t="s">
        <v>982</v>
      </c>
      <c r="L247" s="90" t="s">
        <v>983</v>
      </c>
      <c r="M247" s="90" t="s">
        <v>984</v>
      </c>
      <c r="N247" s="90">
        <f t="shared" si="19"/>
        <v>245</v>
      </c>
    </row>
    <row r="248" spans="1:14" x14ac:dyDescent="0.15">
      <c r="A248" s="90">
        <v>246</v>
      </c>
      <c r="B248" s="95" t="s">
        <v>1408</v>
      </c>
      <c r="C248" s="95" t="s">
        <v>1427</v>
      </c>
      <c r="D248" s="95" t="s">
        <v>1406</v>
      </c>
      <c r="E248" s="90" t="str">
        <f t="shared" si="17"/>
        <v>県立特支神戸</v>
      </c>
      <c r="F248" s="90">
        <f>COUNTIF($E$3:E248,E248)</f>
        <v>2</v>
      </c>
      <c r="G248" s="90" t="str">
        <f t="shared" si="21"/>
        <v>県立特支神戸2</v>
      </c>
      <c r="H248" s="90" t="s">
        <v>1508</v>
      </c>
      <c r="I248" s="90" t="s">
        <v>975</v>
      </c>
      <c r="J248" s="90" t="s">
        <v>976</v>
      </c>
      <c r="K248" s="90" t="s">
        <v>977</v>
      </c>
      <c r="L248" s="90" t="s">
        <v>978</v>
      </c>
      <c r="M248" s="90" t="s">
        <v>979</v>
      </c>
      <c r="N248" s="90">
        <f t="shared" si="19"/>
        <v>246</v>
      </c>
    </row>
    <row r="249" spans="1:14" x14ac:dyDescent="0.15">
      <c r="A249" s="90">
        <v>247</v>
      </c>
      <c r="B249" s="95" t="s">
        <v>1408</v>
      </c>
      <c r="C249" s="95" t="s">
        <v>1427</v>
      </c>
      <c r="D249" s="95" t="s">
        <v>1406</v>
      </c>
      <c r="E249" s="90" t="str">
        <f t="shared" si="17"/>
        <v>県立特支神戸</v>
      </c>
      <c r="F249" s="90">
        <f>COUNTIF($E$3:E249,E249)</f>
        <v>3</v>
      </c>
      <c r="G249" s="90" t="str">
        <f t="shared" si="21"/>
        <v>県立特支神戸3</v>
      </c>
      <c r="H249" s="90" t="s">
        <v>1514</v>
      </c>
      <c r="I249" s="90" t="s">
        <v>1016</v>
      </c>
      <c r="J249" s="90" t="s">
        <v>94</v>
      </c>
      <c r="K249" s="90" t="s">
        <v>1017</v>
      </c>
      <c r="L249" s="90" t="s">
        <v>1018</v>
      </c>
      <c r="M249" s="90" t="s">
        <v>1019</v>
      </c>
      <c r="N249" s="90">
        <f t="shared" si="19"/>
        <v>247</v>
      </c>
    </row>
    <row r="250" spans="1:14" x14ac:dyDescent="0.15">
      <c r="A250" s="90">
        <v>248</v>
      </c>
      <c r="B250" s="95" t="s">
        <v>1408</v>
      </c>
      <c r="C250" s="95" t="s">
        <v>1427</v>
      </c>
      <c r="D250" s="95" t="s">
        <v>1412</v>
      </c>
      <c r="E250" s="90" t="str">
        <f t="shared" si="17"/>
        <v>県立特支阪神</v>
      </c>
      <c r="F250" s="90">
        <f>COUNTIF($E$3:E250,E250)</f>
        <v>1</v>
      </c>
      <c r="G250" s="90" t="str">
        <f t="shared" si="21"/>
        <v>県立特支阪神1</v>
      </c>
      <c r="H250" s="90" t="s">
        <v>1020</v>
      </c>
      <c r="I250" s="90" t="s">
        <v>1021</v>
      </c>
      <c r="J250" s="90" t="s">
        <v>875</v>
      </c>
      <c r="K250" s="90" t="s">
        <v>1022</v>
      </c>
      <c r="L250" s="90" t="s">
        <v>1023</v>
      </c>
      <c r="M250" s="90" t="s">
        <v>1024</v>
      </c>
      <c r="N250" s="90">
        <f t="shared" si="19"/>
        <v>248</v>
      </c>
    </row>
    <row r="251" spans="1:14" x14ac:dyDescent="0.15">
      <c r="A251" s="90">
        <v>249</v>
      </c>
      <c r="B251" s="95" t="s">
        <v>1408</v>
      </c>
      <c r="C251" s="95" t="s">
        <v>1427</v>
      </c>
      <c r="D251" s="95" t="s">
        <v>1414</v>
      </c>
      <c r="E251" s="90" t="str">
        <f t="shared" si="17"/>
        <v>県立特支西播</v>
      </c>
      <c r="F251" s="90">
        <f>COUNTIF($E$3:E251,E251)</f>
        <v>4</v>
      </c>
      <c r="G251" s="90" t="str">
        <f t="shared" si="21"/>
        <v>県立特支西播4</v>
      </c>
      <c r="H251" s="90" t="s">
        <v>1515</v>
      </c>
      <c r="I251" s="90" t="s">
        <v>1025</v>
      </c>
      <c r="J251" s="90" t="s">
        <v>1026</v>
      </c>
      <c r="K251" s="90" t="s">
        <v>1027</v>
      </c>
      <c r="L251" s="90" t="s">
        <v>1028</v>
      </c>
      <c r="M251" s="90" t="s">
        <v>1029</v>
      </c>
      <c r="N251" s="90">
        <f t="shared" si="19"/>
        <v>249</v>
      </c>
    </row>
    <row r="252" spans="1:14" x14ac:dyDescent="0.15">
      <c r="A252" s="90">
        <v>250</v>
      </c>
      <c r="B252" s="95" t="s">
        <v>1408</v>
      </c>
      <c r="C252" s="95" t="s">
        <v>1427</v>
      </c>
      <c r="D252" s="95" t="s">
        <v>1416</v>
      </c>
      <c r="E252" s="90" t="str">
        <f t="shared" si="17"/>
        <v>県立特支但馬</v>
      </c>
      <c r="F252" s="90">
        <f>COUNTIF($E$3:E252,E252)</f>
        <v>2</v>
      </c>
      <c r="G252" s="90" t="str">
        <f t="shared" si="21"/>
        <v>県立特支但馬2</v>
      </c>
      <c r="H252" s="90" t="s">
        <v>985</v>
      </c>
      <c r="I252" s="90" t="s">
        <v>986</v>
      </c>
      <c r="J252" s="90" t="s">
        <v>987</v>
      </c>
      <c r="K252" s="90" t="s">
        <v>988</v>
      </c>
      <c r="L252" s="90" t="s">
        <v>989</v>
      </c>
      <c r="M252" s="90" t="s">
        <v>990</v>
      </c>
      <c r="N252" s="90">
        <f t="shared" si="19"/>
        <v>250</v>
      </c>
    </row>
    <row r="253" spans="1:14" x14ac:dyDescent="0.15">
      <c r="A253" s="90">
        <v>251</v>
      </c>
      <c r="B253" s="95" t="s">
        <v>1408</v>
      </c>
      <c r="C253" s="95" t="s">
        <v>1427</v>
      </c>
      <c r="D253" s="95" t="s">
        <v>1416</v>
      </c>
      <c r="E253" s="90" t="str">
        <f t="shared" si="17"/>
        <v>県立特支但馬</v>
      </c>
      <c r="F253" s="90">
        <f>COUNTIF($E$3:E253,E253)</f>
        <v>3</v>
      </c>
      <c r="G253" s="90" t="str">
        <f t="shared" si="21"/>
        <v>県立特支但馬3</v>
      </c>
      <c r="H253" s="90" t="s">
        <v>1369</v>
      </c>
      <c r="I253" s="90" t="s">
        <v>1370</v>
      </c>
      <c r="J253" s="90" t="s">
        <v>1371</v>
      </c>
      <c r="K253" s="90" t="s">
        <v>1372</v>
      </c>
      <c r="L253" s="90" t="s">
        <v>1373</v>
      </c>
      <c r="M253" s="90" t="s">
        <v>1374</v>
      </c>
      <c r="N253" s="90">
        <f t="shared" si="19"/>
        <v>251</v>
      </c>
    </row>
    <row r="254" spans="1:14" x14ac:dyDescent="0.15">
      <c r="A254" s="90">
        <v>252</v>
      </c>
      <c r="B254" s="95" t="s">
        <v>1408</v>
      </c>
      <c r="C254" s="95" t="s">
        <v>1427</v>
      </c>
      <c r="D254" s="95" t="s">
        <v>1406</v>
      </c>
      <c r="E254" s="90" t="str">
        <f t="shared" si="17"/>
        <v>県立特支神戸</v>
      </c>
      <c r="F254" s="90">
        <f>COUNTIF($E$3:E254,E254)</f>
        <v>4</v>
      </c>
      <c r="G254" s="90" t="str">
        <f t="shared" si="21"/>
        <v>県立特支神戸4</v>
      </c>
      <c r="H254" s="90" t="s">
        <v>969</v>
      </c>
      <c r="I254" s="90" t="s">
        <v>970</v>
      </c>
      <c r="J254" s="90" t="s">
        <v>971</v>
      </c>
      <c r="K254" s="90" t="s">
        <v>972</v>
      </c>
      <c r="L254" s="90" t="s">
        <v>973</v>
      </c>
      <c r="M254" s="90" t="s">
        <v>974</v>
      </c>
      <c r="N254" s="90">
        <f t="shared" si="19"/>
        <v>252</v>
      </c>
    </row>
    <row r="255" spans="1:14" x14ac:dyDescent="0.15">
      <c r="A255" s="90">
        <v>253</v>
      </c>
      <c r="B255" s="95" t="s">
        <v>1408</v>
      </c>
      <c r="C255" s="95" t="s">
        <v>1427</v>
      </c>
      <c r="D255" s="95" t="s">
        <v>1415</v>
      </c>
      <c r="E255" s="90" t="str">
        <f t="shared" si="17"/>
        <v>県立特支丹波</v>
      </c>
      <c r="F255" s="90">
        <f>COUNTIF($E$3:E255,E255)</f>
        <v>1</v>
      </c>
      <c r="G255" s="90" t="str">
        <f t="shared" si="21"/>
        <v>県立特支丹波1</v>
      </c>
      <c r="H255" s="90" t="s">
        <v>1580</v>
      </c>
      <c r="I255" s="90" t="s">
        <v>1581</v>
      </c>
      <c r="J255" s="90" t="s">
        <v>1583</v>
      </c>
      <c r="K255" s="90" t="s">
        <v>1584</v>
      </c>
      <c r="L255" s="90" t="s">
        <v>1582</v>
      </c>
      <c r="M255" s="90" t="s">
        <v>1590</v>
      </c>
      <c r="N255" s="90">
        <f t="shared" si="19"/>
        <v>253</v>
      </c>
    </row>
    <row r="256" spans="1:14" x14ac:dyDescent="0.15">
      <c r="A256" s="90">
        <v>254</v>
      </c>
      <c r="B256" s="95" t="s">
        <v>1410</v>
      </c>
      <c r="C256" s="95" t="s">
        <v>1392</v>
      </c>
      <c r="D256" s="95" t="s">
        <v>1406</v>
      </c>
      <c r="E256" s="90" t="str">
        <f t="shared" si="17"/>
        <v>その他全日制神戸</v>
      </c>
      <c r="F256" s="90">
        <f>COUNTIF($E$3:E256,E256)</f>
        <v>1</v>
      </c>
      <c r="G256" s="90" t="str">
        <f t="shared" si="21"/>
        <v>その他全日制神戸1</v>
      </c>
      <c r="H256" s="90" t="s">
        <v>1360</v>
      </c>
      <c r="I256" s="90" t="s">
        <v>1361</v>
      </c>
      <c r="J256" s="90" t="s">
        <v>1362</v>
      </c>
      <c r="K256" s="90" t="s">
        <v>1363</v>
      </c>
      <c r="M256" s="90" t="s">
        <v>915</v>
      </c>
      <c r="N256" s="90">
        <f t="shared" si="19"/>
        <v>254</v>
      </c>
    </row>
    <row r="257" spans="1:14" x14ac:dyDescent="0.15">
      <c r="A257" s="90">
        <v>255</v>
      </c>
      <c r="B257" s="95" t="s">
        <v>1410</v>
      </c>
      <c r="C257" s="95" t="s">
        <v>1392</v>
      </c>
      <c r="D257" s="95" t="s">
        <v>1414</v>
      </c>
      <c r="E257" s="90" t="str">
        <f t="shared" si="17"/>
        <v>その他全日制西播</v>
      </c>
      <c r="F257" s="90">
        <f>COUNTIF($E$3:E257,E257)</f>
        <v>1</v>
      </c>
      <c r="G257" s="90" t="str">
        <f t="shared" si="21"/>
        <v>その他全日制西播1</v>
      </c>
      <c r="H257" s="90" t="s">
        <v>1473</v>
      </c>
      <c r="I257" s="90" t="s">
        <v>1474</v>
      </c>
      <c r="N257" s="90">
        <f t="shared" si="19"/>
        <v>255</v>
      </c>
    </row>
    <row r="258" spans="1:14" x14ac:dyDescent="0.15">
      <c r="A258" s="90">
        <v>256</v>
      </c>
      <c r="B258" s="95" t="s">
        <v>1410</v>
      </c>
      <c r="C258" s="95" t="s">
        <v>1392</v>
      </c>
      <c r="D258" s="95" t="s">
        <v>1406</v>
      </c>
      <c r="E258" s="90" t="str">
        <f t="shared" si="17"/>
        <v>その他全日制神戸</v>
      </c>
      <c r="F258" s="90">
        <f>COUNTIF($E$3:E258,E258)</f>
        <v>2</v>
      </c>
      <c r="G258" s="90" t="str">
        <f t="shared" si="21"/>
        <v>その他全日制神戸2</v>
      </c>
      <c r="H258" s="90" t="s">
        <v>1475</v>
      </c>
      <c r="I258" s="90" t="s">
        <v>1476</v>
      </c>
      <c r="N258" s="90">
        <f t="shared" si="19"/>
        <v>256</v>
      </c>
    </row>
    <row r="259" spans="1:14" x14ac:dyDescent="0.15">
      <c r="A259" s="90">
        <v>257</v>
      </c>
      <c r="B259" s="95" t="s">
        <v>1410</v>
      </c>
      <c r="C259" s="95" t="s">
        <v>1392</v>
      </c>
      <c r="D259" s="95" t="s">
        <v>1406</v>
      </c>
      <c r="E259" s="90" t="str">
        <f t="shared" si="17"/>
        <v>その他全日制神戸</v>
      </c>
      <c r="F259" s="90">
        <f>COUNTIF($E$3:E259,E259)</f>
        <v>3</v>
      </c>
      <c r="G259" s="90" t="str">
        <f t="shared" si="21"/>
        <v>その他全日制神戸3</v>
      </c>
      <c r="H259" s="90" t="s">
        <v>1477</v>
      </c>
      <c r="I259" s="90" t="s">
        <v>1478</v>
      </c>
      <c r="N259" s="90">
        <f t="shared" si="19"/>
        <v>257</v>
      </c>
    </row>
    <row r="260" spans="1:14" x14ac:dyDescent="0.15">
      <c r="A260" s="90">
        <v>258</v>
      </c>
      <c r="B260" s="95" t="s">
        <v>1410</v>
      </c>
      <c r="C260" s="95" t="s">
        <v>1392</v>
      </c>
      <c r="D260" s="95" t="s">
        <v>1413</v>
      </c>
      <c r="E260" s="90" t="str">
        <f t="shared" si="17"/>
        <v>その他全日制東播</v>
      </c>
      <c r="F260" s="90">
        <f>COUNTIF($E$3:E260,E260)</f>
        <v>1</v>
      </c>
      <c r="G260" s="90" t="str">
        <f t="shared" si="21"/>
        <v>その他全日制東播1</v>
      </c>
      <c r="H260" s="90" t="s">
        <v>1479</v>
      </c>
      <c r="I260" s="90" t="s">
        <v>1480</v>
      </c>
      <c r="N260" s="90">
        <f t="shared" si="19"/>
        <v>258</v>
      </c>
    </row>
    <row r="261" spans="1:14" x14ac:dyDescent="0.15">
      <c r="A261" s="90">
        <v>259</v>
      </c>
      <c r="B261" s="95" t="s">
        <v>1410</v>
      </c>
      <c r="C261" s="95" t="s">
        <v>1392</v>
      </c>
      <c r="D261" s="95" t="s">
        <v>1416</v>
      </c>
      <c r="E261" s="90" t="str">
        <f t="shared" si="17"/>
        <v>その他全日制但馬</v>
      </c>
      <c r="F261" s="90">
        <f>COUNTIF($E$3:E261,E261)</f>
        <v>1</v>
      </c>
      <c r="G261" s="90" t="str">
        <f t="shared" si="21"/>
        <v>その他全日制但馬1</v>
      </c>
      <c r="H261" s="90" t="s">
        <v>1355</v>
      </c>
      <c r="I261" s="90" t="s">
        <v>1356</v>
      </c>
      <c r="J261" s="90" t="s">
        <v>1287</v>
      </c>
      <c r="K261" s="90" t="s">
        <v>1357</v>
      </c>
      <c r="L261" s="90" t="s">
        <v>1358</v>
      </c>
      <c r="M261" s="90" t="s">
        <v>1359</v>
      </c>
      <c r="N261" s="90">
        <f t="shared" si="19"/>
        <v>259</v>
      </c>
    </row>
    <row r="262" spans="1:14" x14ac:dyDescent="0.15">
      <c r="A262" s="90">
        <v>260</v>
      </c>
      <c r="B262" s="95" t="s">
        <v>1410</v>
      </c>
      <c r="C262" s="95" t="s">
        <v>1392</v>
      </c>
      <c r="D262" s="95" t="s">
        <v>1406</v>
      </c>
      <c r="E262" s="90" t="str">
        <f t="shared" si="17"/>
        <v>その他全日制神戸</v>
      </c>
      <c r="F262" s="90">
        <f>COUNTIF($E$3:E262,E262)</f>
        <v>4</v>
      </c>
      <c r="G262" s="90" t="str">
        <f t="shared" si="21"/>
        <v>その他全日制神戸4</v>
      </c>
      <c r="H262" s="90" t="s">
        <v>1481</v>
      </c>
      <c r="I262" s="90" t="s">
        <v>1482</v>
      </c>
      <c r="N262" s="90">
        <f t="shared" si="19"/>
        <v>260</v>
      </c>
    </row>
    <row r="263" spans="1:14" x14ac:dyDescent="0.15">
      <c r="A263" s="90">
        <v>261</v>
      </c>
      <c r="B263" s="95" t="s">
        <v>1409</v>
      </c>
      <c r="C263" s="95" t="s">
        <v>1392</v>
      </c>
      <c r="D263" s="95" t="s">
        <v>1399</v>
      </c>
      <c r="E263" s="90" t="str">
        <f t="shared" si="17"/>
        <v>市立全日制姫路市</v>
      </c>
      <c r="F263" s="90">
        <f>COUNTIF($E$3:E263,E263)</f>
        <v>4</v>
      </c>
      <c r="G263" s="90" t="str">
        <f t="shared" si="21"/>
        <v>市立全日制姫路市4</v>
      </c>
      <c r="H263" s="90" t="s">
        <v>1603</v>
      </c>
      <c r="I263" s="90" t="s">
        <v>1604</v>
      </c>
      <c r="J263" s="90" t="s">
        <v>939</v>
      </c>
      <c r="K263" s="90" t="s">
        <v>940</v>
      </c>
      <c r="L263" s="90" t="s">
        <v>941</v>
      </c>
      <c r="M263" s="90" t="s">
        <v>942</v>
      </c>
      <c r="N263" s="90">
        <f t="shared" si="19"/>
        <v>261</v>
      </c>
    </row>
  </sheetData>
  <sortState xmlns:xlrd2="http://schemas.microsoft.com/office/spreadsheetml/2017/richdata2" ref="A242:O254">
    <sortCondition ref="A242:A254"/>
  </sortState>
  <mergeCells count="3">
    <mergeCell ref="E1:G1"/>
    <mergeCell ref="A1:D1"/>
    <mergeCell ref="H1:M1"/>
  </mergeCells>
  <phoneticPr fontId="1"/>
  <hyperlinks>
    <hyperlink ref="M136" r:id="rId1" xr:uid="{2E685578-B95E-4CFB-814F-F98A0014846A}"/>
    <hyperlink ref="M154" r:id="rId2" xr:uid="{AB2DF63C-48C1-4BD0-AA5E-B786CB34CF29}"/>
    <hyperlink ref="M152" r:id="rId3" xr:uid="{592AFE38-D95C-4EF0-9FFA-37A631E8AB8D}"/>
    <hyperlink ref="M163" r:id="rId4" xr:uid="{98A454AD-6BE9-4991-B44C-F18893D18FA4}"/>
    <hyperlink ref="M168" r:id="rId5" xr:uid="{19A52911-FB4F-48BD-AA61-924C5D299024}"/>
    <hyperlink ref="M205" r:id="rId6" xr:uid="{C06F7457-8571-46C8-AAB2-2089432C4214}"/>
    <hyperlink ref="M184" r:id="rId7" xr:uid="{0BFB8F40-C4CB-41CB-BB23-B6BEFBC6BAB6}"/>
    <hyperlink ref="M85" r:id="rId8" xr:uid="{EDA9BA05-53EF-48D2-8B40-A6F9A1DAD263}"/>
    <hyperlink ref="M139" r:id="rId9" xr:uid="{D840D576-A548-4856-AAD3-2F4C7A27A30A}"/>
    <hyperlink ref="M137" r:id="rId10" xr:uid="{3F013EF2-D371-4967-9394-663598C83C0E}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状況調査</vt:lpstr>
      <vt:lpstr>請求書</vt:lpstr>
      <vt:lpstr>Sheet2</vt:lpstr>
      <vt:lpstr>状況調査!Print_Area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宏人　【事務局】 島</cp:lastModifiedBy>
  <cp:lastPrinted>2024-08-01T00:09:13Z</cp:lastPrinted>
  <dcterms:created xsi:type="dcterms:W3CDTF">2023-04-21T06:34:52Z</dcterms:created>
  <dcterms:modified xsi:type="dcterms:W3CDTF">2026-04-14T05:41:22Z</dcterms:modified>
</cp:coreProperties>
</file>